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726"/>
  <workbookPr defaultThemeVersion="124226"/>
  <mc:AlternateContent xmlns:mc="http://schemas.openxmlformats.org/markup-compatibility/2006">
    <mc:Choice Requires="x15">
      <x15ac:absPath xmlns:x15ac="http://schemas.microsoft.com/office/spreadsheetml/2010/11/ac" url="M:\Společné dokumenty\Zakázky ENERGPRO\Nemocnice Vyškov\2022\PD\Projektová dokumentace  Rekonstrukce trafostanice a náhradního zdroje DA\Rozpočty\"/>
    </mc:Choice>
  </mc:AlternateContent>
  <xr:revisionPtr revIDLastSave="0" documentId="13_ncr:1_{C401D51B-FD39-4138-AA85-C85876686F51}" xr6:coauthVersionLast="47" xr6:coauthVersionMax="47" xr10:uidLastSave="{00000000-0000-0000-0000-000000000000}"/>
  <bookViews>
    <workbookView xWindow="23880" yWindow="-120" windowWidth="29040" windowHeight="15840" firstSheet="1" activeTab="5" xr2:uid="{00000000-000D-0000-FFFF-FFFF00000000}"/>
  </bookViews>
  <sheets>
    <sheet name="Souhrn nákladů za stavbu" sheetId="15" r:id="rId1"/>
    <sheet name="1.Demontáž technologie TS1" sheetId="12" r:id="rId2"/>
    <sheet name="2-Úprava TS1-technilogie_M+P " sheetId="5" r:id="rId3"/>
    <sheet name="3-Uzemnění, elektroinstalac_M+P" sheetId="6" r:id="rId4"/>
    <sheet name="4-Dodávky technologie" sheetId="11" r:id="rId5"/>
    <sheet name="5-Doplňkový materiál" sheetId="10" r:id="rId6"/>
  </sheets>
  <definedNames>
    <definedName name="_xlnm.Print_Area" localSheetId="1">'1.Demontáž technologie TS1'!$A$1:$I$41</definedName>
    <definedName name="_xlnm.Print_Area" localSheetId="2">'2-Úprava TS1-technilogie_M+P '!$A$1:$I$83</definedName>
    <definedName name="_xlnm.Print_Area" localSheetId="3">'3-Uzemnění, elektroinstalac_M+P'!$A$1:$I$41</definedName>
    <definedName name="_xlnm.Print_Area" localSheetId="4">'4-Dodávky technologie'!$A$1:$I$37</definedName>
    <definedName name="_xlnm.Print_Area" localSheetId="5">'5-Doplňkový materiál'!$A$1:$I$39</definedName>
    <definedName name="_xlnm.Print_Area" localSheetId="0">'Souhrn nákladů za stavbu'!$A$1:$I$34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11" i="15" l="1"/>
  <c r="I10" i="15"/>
  <c r="I12" i="15" s="1"/>
  <c r="I3" i="12" l="1"/>
  <c r="I3" i="5"/>
  <c r="I45" i="5"/>
  <c r="I3" i="10"/>
  <c r="I3" i="11"/>
  <c r="I3" i="6"/>
  <c r="I46" i="5"/>
  <c r="I4" i="10"/>
  <c r="I4" i="11"/>
  <c r="I4" i="6"/>
  <c r="I4" i="5"/>
  <c r="I4" i="12"/>
  <c r="E18" i="15" l="1"/>
  <c r="F35" i="6"/>
  <c r="F36" i="6"/>
  <c r="F37" i="6"/>
  <c r="F38" i="6"/>
  <c r="H35" i="6"/>
  <c r="H36" i="6"/>
  <c r="H37" i="6"/>
  <c r="H38" i="6"/>
  <c r="I35" i="6"/>
  <c r="I36" i="6"/>
  <c r="I37" i="6"/>
  <c r="H40" i="6"/>
  <c r="I40" i="6" s="1"/>
  <c r="H39" i="6"/>
  <c r="I39" i="6" s="1"/>
  <c r="E47" i="5"/>
  <c r="I77" i="5"/>
  <c r="H81" i="5"/>
  <c r="I81" i="5" s="1"/>
  <c r="H82" i="5"/>
  <c r="H77" i="5"/>
  <c r="H78" i="5"/>
  <c r="F9" i="5"/>
  <c r="F10" i="5"/>
  <c r="F11" i="5"/>
  <c r="F12" i="5"/>
  <c r="F13" i="5"/>
  <c r="I38" i="6" l="1"/>
  <c r="I26" i="12" l="1"/>
  <c r="I27" i="12"/>
  <c r="H26" i="12"/>
  <c r="H27" i="12"/>
  <c r="F19" i="11"/>
  <c r="I19" i="11" s="1"/>
  <c r="F18" i="11"/>
  <c r="I18" i="11" s="1"/>
  <c r="I30" i="15" l="1"/>
  <c r="I32" i="15"/>
  <c r="H25" i="12" l="1"/>
  <c r="F25" i="12"/>
  <c r="F17" i="11"/>
  <c r="I17" i="11" s="1"/>
  <c r="I25" i="12" l="1"/>
  <c r="I23" i="15" l="1"/>
  <c r="H80" i="5"/>
  <c r="I80" i="5" s="1"/>
  <c r="H76" i="5"/>
  <c r="F76" i="5"/>
  <c r="H75" i="5"/>
  <c r="F75" i="5"/>
  <c r="H74" i="5"/>
  <c r="F74" i="5"/>
  <c r="H73" i="5"/>
  <c r="F73" i="5"/>
  <c r="I73" i="5" s="1"/>
  <c r="H72" i="5"/>
  <c r="F72" i="5"/>
  <c r="H71" i="5"/>
  <c r="F71" i="5"/>
  <c r="H70" i="5"/>
  <c r="F70" i="5"/>
  <c r="H69" i="5"/>
  <c r="F69" i="5"/>
  <c r="H68" i="5"/>
  <c r="F68" i="5"/>
  <c r="H67" i="5"/>
  <c r="F67" i="5"/>
  <c r="H66" i="5"/>
  <c r="F66" i="5"/>
  <c r="H65" i="5"/>
  <c r="F65" i="5"/>
  <c r="H64" i="5"/>
  <c r="F64" i="5"/>
  <c r="H63" i="5"/>
  <c r="F63" i="5"/>
  <c r="I63" i="5" s="1"/>
  <c r="H62" i="5"/>
  <c r="F62" i="5"/>
  <c r="H61" i="5"/>
  <c r="F61" i="5"/>
  <c r="H60" i="5"/>
  <c r="F60" i="5"/>
  <c r="H59" i="5"/>
  <c r="F59" i="5"/>
  <c r="H58" i="5"/>
  <c r="F58" i="5"/>
  <c r="H57" i="5"/>
  <c r="F57" i="5"/>
  <c r="H56" i="5"/>
  <c r="F56" i="5"/>
  <c r="H55" i="5"/>
  <c r="F55" i="5"/>
  <c r="H54" i="5"/>
  <c r="F54" i="5"/>
  <c r="H53" i="5"/>
  <c r="F53" i="5"/>
  <c r="H52" i="5"/>
  <c r="F52" i="5"/>
  <c r="H51" i="5"/>
  <c r="F51" i="5"/>
  <c r="H41" i="5"/>
  <c r="F41" i="5"/>
  <c r="H40" i="5"/>
  <c r="F40" i="5"/>
  <c r="H39" i="5"/>
  <c r="F39" i="5"/>
  <c r="H38" i="5"/>
  <c r="F38" i="5"/>
  <c r="I38" i="5" s="1"/>
  <c r="H37" i="5"/>
  <c r="F37" i="5"/>
  <c r="H36" i="5"/>
  <c r="F36" i="5"/>
  <c r="H35" i="5"/>
  <c r="F35" i="5"/>
  <c r="H34" i="5"/>
  <c r="F34" i="5"/>
  <c r="I34" i="5" s="1"/>
  <c r="H33" i="5"/>
  <c r="F33" i="5"/>
  <c r="H32" i="5"/>
  <c r="F32" i="5"/>
  <c r="I32" i="5" s="1"/>
  <c r="H31" i="5"/>
  <c r="F31" i="5"/>
  <c r="H30" i="5"/>
  <c r="F30" i="5"/>
  <c r="H29" i="5"/>
  <c r="F29" i="5"/>
  <c r="H28" i="5"/>
  <c r="F28" i="5"/>
  <c r="H27" i="5"/>
  <c r="F27" i="5"/>
  <c r="H26" i="5"/>
  <c r="F26" i="5"/>
  <c r="H25" i="5"/>
  <c r="F25" i="5"/>
  <c r="H24" i="5"/>
  <c r="F24" i="5"/>
  <c r="H23" i="5"/>
  <c r="F23" i="5"/>
  <c r="H22" i="5"/>
  <c r="F22" i="5"/>
  <c r="H21" i="5"/>
  <c r="F21" i="5"/>
  <c r="H20" i="5"/>
  <c r="F20" i="5"/>
  <c r="H19" i="5"/>
  <c r="F19" i="5"/>
  <c r="H18" i="5"/>
  <c r="F18" i="5"/>
  <c r="H17" i="5"/>
  <c r="F17" i="5"/>
  <c r="H16" i="5"/>
  <c r="F16" i="5"/>
  <c r="H15" i="5"/>
  <c r="F15" i="5"/>
  <c r="H14" i="5"/>
  <c r="F14" i="5"/>
  <c r="H13" i="5"/>
  <c r="H12" i="5"/>
  <c r="H11" i="5"/>
  <c r="H10" i="5"/>
  <c r="H9" i="5"/>
  <c r="I61" i="5" l="1"/>
  <c r="I59" i="5"/>
  <c r="I57" i="5"/>
  <c r="I22" i="5"/>
  <c r="I15" i="5"/>
  <c r="I17" i="5"/>
  <c r="I19" i="5"/>
  <c r="I21" i="5"/>
  <c r="I25" i="5"/>
  <c r="I29" i="5"/>
  <c r="I33" i="5"/>
  <c r="I35" i="5"/>
  <c r="I37" i="5"/>
  <c r="I58" i="5"/>
  <c r="I60" i="5"/>
  <c r="I62" i="5"/>
  <c r="I71" i="5"/>
  <c r="I30" i="5"/>
  <c r="I10" i="5"/>
  <c r="I12" i="5"/>
  <c r="I18" i="5"/>
  <c r="I64" i="5"/>
  <c r="I66" i="5"/>
  <c r="I68" i="5"/>
  <c r="I70" i="5"/>
  <c r="I72" i="5"/>
  <c r="I74" i="5"/>
  <c r="I56" i="5"/>
  <c r="I53" i="5"/>
  <c r="I14" i="5"/>
  <c r="I16" i="5"/>
  <c r="I55" i="5"/>
  <c r="I51" i="5"/>
  <c r="I20" i="5"/>
  <c r="I31" i="5"/>
  <c r="I40" i="5"/>
  <c r="I36" i="5"/>
  <c r="I27" i="5"/>
  <c r="I23" i="5"/>
  <c r="I11" i="5"/>
  <c r="I13" i="5"/>
  <c r="I24" i="5"/>
  <c r="I26" i="5"/>
  <c r="I28" i="5"/>
  <c r="I39" i="5"/>
  <c r="I41" i="5"/>
  <c r="I52" i="5"/>
  <c r="I54" i="5"/>
  <c r="I65" i="5"/>
  <c r="I67" i="5"/>
  <c r="I69" i="5"/>
  <c r="I76" i="5"/>
  <c r="I75" i="5"/>
  <c r="I78" i="5"/>
  <c r="H79" i="5"/>
  <c r="I79" i="5" s="1"/>
  <c r="I9" i="5"/>
  <c r="F83" i="5" l="1"/>
  <c r="H83" i="5"/>
  <c r="I83" i="5"/>
  <c r="E15" i="15" s="1"/>
  <c r="I31" i="15" l="1"/>
  <c r="I29" i="15"/>
  <c r="I28" i="15"/>
  <c r="I27" i="15"/>
  <c r="H24" i="12"/>
  <c r="F24" i="12"/>
  <c r="H34" i="6"/>
  <c r="F34" i="6"/>
  <c r="H33" i="6"/>
  <c r="F33" i="6"/>
  <c r="H32" i="6"/>
  <c r="F32" i="6"/>
  <c r="H31" i="6"/>
  <c r="F31" i="6"/>
  <c r="H30" i="6"/>
  <c r="F30" i="6"/>
  <c r="H29" i="6"/>
  <c r="F29" i="6"/>
  <c r="H28" i="6"/>
  <c r="F28" i="6"/>
  <c r="H27" i="6"/>
  <c r="F27" i="6"/>
  <c r="H26" i="6"/>
  <c r="F26" i="6"/>
  <c r="H25" i="6"/>
  <c r="F25" i="6"/>
  <c r="H24" i="6"/>
  <c r="F24" i="6"/>
  <c r="H23" i="6"/>
  <c r="F23" i="6"/>
  <c r="H22" i="6"/>
  <c r="F22" i="6"/>
  <c r="H21" i="6"/>
  <c r="F21" i="6"/>
  <c r="H20" i="6"/>
  <c r="F20" i="6"/>
  <c r="H29" i="12"/>
  <c r="I29" i="12" s="1"/>
  <c r="H30" i="12"/>
  <c r="I30" i="12" s="1"/>
  <c r="H34" i="12"/>
  <c r="I34" i="12" s="1"/>
  <c r="H33" i="12"/>
  <c r="I33" i="12" s="1"/>
  <c r="H32" i="12"/>
  <c r="I32" i="12" s="1"/>
  <c r="H31" i="12"/>
  <c r="I31" i="12" s="1"/>
  <c r="H23" i="12"/>
  <c r="F23" i="12"/>
  <c r="H22" i="12"/>
  <c r="F22" i="12"/>
  <c r="H21" i="12"/>
  <c r="F21" i="12"/>
  <c r="H20" i="12"/>
  <c r="F20" i="12"/>
  <c r="H19" i="12"/>
  <c r="F19" i="12"/>
  <c r="H18" i="12"/>
  <c r="F18" i="12"/>
  <c r="H17" i="12"/>
  <c r="F17" i="12"/>
  <c r="H16" i="12"/>
  <c r="H15" i="12"/>
  <c r="H14" i="12"/>
  <c r="H13" i="12"/>
  <c r="H12" i="12"/>
  <c r="H11" i="12"/>
  <c r="H10" i="12"/>
  <c r="H9" i="12"/>
  <c r="H37" i="11"/>
  <c r="F16" i="11"/>
  <c r="I16" i="11" s="1"/>
  <c r="F15" i="11"/>
  <c r="I15" i="11" s="1"/>
  <c r="F14" i="11"/>
  <c r="I14" i="11" s="1"/>
  <c r="F13" i="11"/>
  <c r="I13" i="11" s="1"/>
  <c r="F12" i="11"/>
  <c r="I12" i="11" s="1"/>
  <c r="F11" i="11"/>
  <c r="I11" i="11" s="1"/>
  <c r="F10" i="11"/>
  <c r="F9" i="11"/>
  <c r="I9" i="11" s="1"/>
  <c r="F22" i="10"/>
  <c r="F21" i="10"/>
  <c r="I21" i="10" s="1"/>
  <c r="F20" i="10"/>
  <c r="I20" i="10" s="1"/>
  <c r="F19" i="10"/>
  <c r="I19" i="10" s="1"/>
  <c r="F18" i="10"/>
  <c r="F17" i="10"/>
  <c r="F16" i="10"/>
  <c r="F15" i="10"/>
  <c r="F14" i="10"/>
  <c r="F13" i="10"/>
  <c r="I13" i="10" s="1"/>
  <c r="F12" i="10"/>
  <c r="F11" i="10"/>
  <c r="I11" i="10" s="1"/>
  <c r="F10" i="10"/>
  <c r="I10" i="10" s="1"/>
  <c r="F9" i="10"/>
  <c r="H19" i="6"/>
  <c r="F19" i="6"/>
  <c r="F18" i="6"/>
  <c r="H18" i="6"/>
  <c r="H17" i="6"/>
  <c r="F17" i="6"/>
  <c r="H16" i="6"/>
  <c r="F16" i="6"/>
  <c r="H15" i="6"/>
  <c r="F15" i="6"/>
  <c r="H14" i="6"/>
  <c r="F14" i="6"/>
  <c r="H13" i="6"/>
  <c r="F13" i="6"/>
  <c r="H12" i="6"/>
  <c r="F12" i="6"/>
  <c r="H11" i="6"/>
  <c r="F11" i="6"/>
  <c r="H10" i="6"/>
  <c r="F10" i="6"/>
  <c r="H9" i="6"/>
  <c r="F9" i="6"/>
  <c r="I33" i="15" l="1"/>
  <c r="I34" i="6"/>
  <c r="I32" i="6"/>
  <c r="I31" i="6"/>
  <c r="I30" i="6"/>
  <c r="I24" i="6"/>
  <c r="I20" i="6"/>
  <c r="I21" i="6"/>
  <c r="I23" i="6"/>
  <c r="I25" i="6"/>
  <c r="I27" i="6"/>
  <c r="I29" i="6"/>
  <c r="I28" i="6"/>
  <c r="I24" i="12"/>
  <c r="I22" i="6"/>
  <c r="I33" i="6"/>
  <c r="I26" i="6"/>
  <c r="I23" i="12"/>
  <c r="I22" i="12"/>
  <c r="I9" i="12"/>
  <c r="I17" i="12"/>
  <c r="I13" i="12"/>
  <c r="I21" i="12"/>
  <c r="I10" i="12"/>
  <c r="I14" i="12"/>
  <c r="I18" i="12"/>
  <c r="I12" i="12"/>
  <c r="I15" i="12"/>
  <c r="I20" i="12"/>
  <c r="I16" i="12"/>
  <c r="I19" i="12"/>
  <c r="I11" i="12"/>
  <c r="F37" i="11"/>
  <c r="I10" i="11"/>
  <c r="I37" i="11" s="1"/>
  <c r="I18" i="10"/>
  <c r="I16" i="10"/>
  <c r="I15" i="10"/>
  <c r="I12" i="10"/>
  <c r="I14" i="10"/>
  <c r="I17" i="10"/>
  <c r="I22" i="10"/>
  <c r="I9" i="10"/>
  <c r="I13" i="6"/>
  <c r="I19" i="6"/>
  <c r="I18" i="6"/>
  <c r="I10" i="6"/>
  <c r="I9" i="6"/>
  <c r="I14" i="6"/>
  <c r="I17" i="6"/>
  <c r="I12" i="6"/>
  <c r="I15" i="6"/>
  <c r="I11" i="6"/>
  <c r="I16" i="6"/>
  <c r="I18" i="15" l="1"/>
  <c r="E17" i="15"/>
  <c r="F41" i="12"/>
  <c r="I21" i="15"/>
  <c r="I20" i="15"/>
  <c r="I22" i="15"/>
  <c r="I41" i="12"/>
  <c r="H41" i="12"/>
  <c r="H39" i="10"/>
  <c r="F39" i="10"/>
  <c r="I39" i="10"/>
  <c r="I19" i="15" s="1"/>
  <c r="I15" i="15"/>
  <c r="I41" i="6"/>
  <c r="H41" i="6"/>
  <c r="F41" i="6"/>
  <c r="I17" i="15" l="1"/>
  <c r="E16" i="15"/>
  <c r="I16" i="15" s="1"/>
  <c r="E14" i="15"/>
  <c r="I14" i="15" l="1"/>
  <c r="I24" i="15" s="1"/>
  <c r="I34" i="15" s="1"/>
</calcChain>
</file>

<file path=xl/sharedStrings.xml><?xml version="1.0" encoding="utf-8"?>
<sst xmlns="http://schemas.openxmlformats.org/spreadsheetml/2006/main" count="466" uniqueCount="186">
  <si>
    <t>P.č.</t>
  </si>
  <si>
    <t>Popis</t>
  </si>
  <si>
    <t>Počet</t>
  </si>
  <si>
    <t>M.J.</t>
  </si>
  <si>
    <t>Cena celkem</t>
  </si>
  <si>
    <t>m</t>
  </si>
  <si>
    <t>sada</t>
  </si>
  <si>
    <t>ks</t>
  </si>
  <si>
    <t>Trafostanice</t>
  </si>
  <si>
    <t>Tyč zemnící se svorkou 1,5m/26mm</t>
  </si>
  <si>
    <t>Zemnící páska FeZn 30x4</t>
  </si>
  <si>
    <t>Cena za montáž</t>
  </si>
  <si>
    <t>Cena za materiál</t>
  </si>
  <si>
    <t>Materiál</t>
  </si>
  <si>
    <t>Práce</t>
  </si>
  <si>
    <t>Jednotková cena</t>
  </si>
  <si>
    <t>Kabel 22-AXEKVCEY 120mm2</t>
  </si>
  <si>
    <t>Svorka SJ02 k hloubkovému zemniči</t>
  </si>
  <si>
    <t>Svorka odbočná SR02 pro pásku FeZn 30/4</t>
  </si>
  <si>
    <t>Svorka pro pas a lano SR03</t>
  </si>
  <si>
    <t>Smršťovací trubice zelenožlutá barva 32/12 pro pas</t>
  </si>
  <si>
    <t>Štítek označovací na uzemňovací přívod</t>
  </si>
  <si>
    <t>Gumoasfalt suspenze SA IV k izolačnímu nátěru uzemnění a spojů</t>
  </si>
  <si>
    <t>kg</t>
  </si>
  <si>
    <t>Doplňkový materiál</t>
  </si>
  <si>
    <t>Výstražná tabulka NB.3.01.03 "Vysoké napětí životu nebezpečno"</t>
  </si>
  <si>
    <t>Výstražná tabulka NB.3.01.21 "Pozor - pod napětím"</t>
  </si>
  <si>
    <t>Výstražná tabulka NB.3.01.31 "Pozor - zpětný proud"</t>
  </si>
  <si>
    <t>Výstražná tabulka NB.3.01.37 "Pozor - uzemněno"</t>
  </si>
  <si>
    <t>Výstražná tabulka NB.3.19.31 "Pozor na zařízení se pracuje"</t>
  </si>
  <si>
    <t>Výstražná tabulka NB.2.39.03 "Jen zde pracuj"</t>
  </si>
  <si>
    <t>Výstražná tabulka NB.1.41.03 "Nezapínej - na zařízení se pracuje"</t>
  </si>
  <si>
    <t>Plakát "První pomoc při úrazech elektřinou"</t>
  </si>
  <si>
    <t>Jednopólové schéma zařízení - zafóliované, nástěnné provedení</t>
  </si>
  <si>
    <t>Důležitá telefonní čísla, Hasičských sborů, Policie, Záchranné služby, aj.</t>
  </si>
  <si>
    <t>Dodávky</t>
  </si>
  <si>
    <t>hod</t>
  </si>
  <si>
    <t>Celkem</t>
  </si>
  <si>
    <t>Mechanizace</t>
  </si>
  <si>
    <t>Aut.nákl. do 3,5T</t>
  </si>
  <si>
    <t>celek</t>
  </si>
  <si>
    <t>Kabel 22-AXEKVCEY 70mm2</t>
  </si>
  <si>
    <t>Příchytka kabelová KHF33-43</t>
  </si>
  <si>
    <t>Příchytka kabelová KHF/3 24-37</t>
  </si>
  <si>
    <t>l</t>
  </si>
  <si>
    <t>Benzin 90/150 technický</t>
  </si>
  <si>
    <t>Materiál mimo čísel ECR dle samostat.soupisu</t>
  </si>
  <si>
    <t>Tabulka plastová " ROZVODNA VN/NN "</t>
  </si>
  <si>
    <t>Tabulka trojdílná smaltová " VYSOKÉ NAPĚTÍ ŽIVOTU NEBEZPEČNO…..</t>
  </si>
  <si>
    <t>Stavba:</t>
  </si>
  <si>
    <t>Investor:</t>
  </si>
  <si>
    <t>Část:</t>
  </si>
  <si>
    <t>PS/SO:</t>
  </si>
  <si>
    <t>A</t>
  </si>
  <si>
    <t>B</t>
  </si>
  <si>
    <t>C</t>
  </si>
  <si>
    <t>Strana 1/1</t>
  </si>
  <si>
    <t>Strana:</t>
  </si>
  <si>
    <t>Vytvořeno:</t>
  </si>
  <si>
    <t>D</t>
  </si>
  <si>
    <t>Vypracoval:</t>
  </si>
  <si>
    <t>list:</t>
  </si>
  <si>
    <t>1. Projektová a inženýrská činnost</t>
  </si>
  <si>
    <t>2. stavební ojekty (celky, úseky)</t>
  </si>
  <si>
    <t>3. ostatní náklady</t>
  </si>
  <si>
    <t>Vytýčení stávajících podzemních zařízení</t>
  </si>
  <si>
    <t>Geodetické práce</t>
  </si>
  <si>
    <t>Rekapitulace - souhrn nákladů stavby</t>
  </si>
  <si>
    <t>Výchozí revize</t>
  </si>
  <si>
    <t>Kabelové oko KUL 240/12</t>
  </si>
  <si>
    <t>Autojeřáb 20t</t>
  </si>
  <si>
    <t>Autojeřáb 20t doprava</t>
  </si>
  <si>
    <t>Aut.osobní do 3,5T</t>
  </si>
  <si>
    <t>Aut.osobní.  3,5T</t>
  </si>
  <si>
    <t>Manipulace vedení - E.ON</t>
  </si>
  <si>
    <t>Náklady stavby celkem bez DPH</t>
  </si>
  <si>
    <t xml:space="preserve"> </t>
  </si>
  <si>
    <t>sady</t>
  </si>
  <si>
    <t>9.</t>
  </si>
  <si>
    <t>Montáž rozvaděčů RH1 a RH2, 12+12 polí</t>
  </si>
  <si>
    <t>Montáž olejového transformátoru 1000 kVA</t>
  </si>
  <si>
    <t xml:space="preserve">m </t>
  </si>
  <si>
    <t>Pásek upínací 7,5x450</t>
  </si>
  <si>
    <t>Smšťovací trubice , černá</t>
  </si>
  <si>
    <t>Náhradní pojistka VN 50A</t>
  </si>
  <si>
    <t>Tabulka plastová " TRANSFORMÁTOR 22/0,4kV 1000kVA "</t>
  </si>
  <si>
    <t>Dílčí rozpočet - zemní práce + mechanizace</t>
  </si>
  <si>
    <t>Dílčí rozpočet - materiál + práce</t>
  </si>
  <si>
    <t>Dílčí rozpočet - dodávky technologie</t>
  </si>
  <si>
    <t>Dílčí rozpočet - doplňkový materiál</t>
  </si>
  <si>
    <t>Kabel CYKY-J 5 x 1,5</t>
  </si>
  <si>
    <t>Nosná kovová  konstrukce svítidel, váha do 100 kg</t>
  </si>
  <si>
    <t>Vypínač VDT č. 6</t>
  </si>
  <si>
    <t>Trubka instalační pr. 16</t>
  </si>
  <si>
    <t>Kabel CYKY-J 3 x 1,5</t>
  </si>
  <si>
    <t>Stavební výpomoc, prostupy stěnami 4 x 0,4 m</t>
  </si>
  <si>
    <t>Příchytka trubky instalační pr. 16 mm + hmoždínka + vrut</t>
  </si>
  <si>
    <t>ENERGPRO s.r.o.</t>
  </si>
  <si>
    <t>Na Výhoně 475, 664 52 Sokolnice</t>
  </si>
  <si>
    <t>Rekonstrukce trafostanice a náhradního zdroje DA</t>
  </si>
  <si>
    <t>Nemocnice Vyškov, příspěvková organizace</t>
  </si>
  <si>
    <t>SO-02</t>
  </si>
  <si>
    <t>SO-02,  Rekonstrukce trafostanice</t>
  </si>
  <si>
    <t xml:space="preserve">Rozvaděč vlasní spotřeby 3x400/230 V, 63 A </t>
  </si>
  <si>
    <t>Dodávky technologie pro trafostanici TS1</t>
  </si>
  <si>
    <t>Uzemnění  a,elektroinstalace trafostanice  TS  M+P</t>
  </si>
  <si>
    <t>Uzemnění  a elektroinstalace trafostanice  TS</t>
  </si>
  <si>
    <t>Úprava TS- montáž technologie,  M+P</t>
  </si>
  <si>
    <t>Demontáž původních olejových transformátorů 630 kVA</t>
  </si>
  <si>
    <t>Strana 1/2</t>
  </si>
  <si>
    <t>Strana 2/2</t>
  </si>
  <si>
    <t>Trafostanice TS1</t>
  </si>
  <si>
    <t>Rozvaděč RC1, chráněný 418/19 kvAr,  1 pole 800x800x2000</t>
  </si>
  <si>
    <t>Rozvaděč RC2, chráněný 418/19 kvAr,  1 pole 800x800x2000</t>
  </si>
  <si>
    <t>Rámy pod sestavy rozvaděče RH1+RC1 a RH2+RC2</t>
  </si>
  <si>
    <t>Podpěra vedení PV44</t>
  </si>
  <si>
    <t>Kabelové oko KUL25/8</t>
  </si>
  <si>
    <t>Vodič CYA 25, žz</t>
  </si>
  <si>
    <t>Rozvaděč RHN pro náhradní přepojení rozvaděčů RH1 a RH2</t>
  </si>
  <si>
    <t>Průmyslové přisazené svítidlo LED 1,4FT PC 6400/840 IP 66</t>
  </si>
  <si>
    <t>Průmyslové přisazené svítidlo LED 1,4FT PC 6400/840 IP 66 záloha M1H</t>
  </si>
  <si>
    <t xml:space="preserve">Zdroj LED,  E 27, 8,5 W, 240 V, </t>
  </si>
  <si>
    <t xml:space="preserve">Průmyslové svítidlo přisazené  E27, 1 x 100 W </t>
  </si>
  <si>
    <t>Kabel CYKY-J 3 x 2,5</t>
  </si>
  <si>
    <t>Montáž rozvaděče vlastní spotřeby RVS</t>
  </si>
  <si>
    <t xml:space="preserve">Montáž propojovacího mostu </t>
  </si>
  <si>
    <t>Kabel NSGAFOU-1x240, 1,8/ kV</t>
  </si>
  <si>
    <t>Přípojovací adaptér VN-konektor vývodu na trafo 22 kV/250 A (1 x 70)</t>
  </si>
  <si>
    <t>(Stíněný T adaptér -konektor VN 22 kV/630 A ( 1x120)</t>
  </si>
  <si>
    <t>Vodič CYA 120 zž</t>
  </si>
  <si>
    <t>Kabelové oko KUL 120/12</t>
  </si>
  <si>
    <t>Ekologická likvidace demontovaného materiálu  cca 2200 kg</t>
  </si>
  <si>
    <t>Aut.nákl. do 10T</t>
  </si>
  <si>
    <t>Kabelový rošt RZ 500x60x3000</t>
  </si>
  <si>
    <t>Úprava TS-  montáž technologie</t>
  </si>
  <si>
    <t>Demontáž stávajících rozvaděčů NN RH1 v trafostanici TS1 12 polí</t>
  </si>
  <si>
    <t>Demontáž stávajících rozvaděčů NN RH2 v trafostanici TS1 12 polí</t>
  </si>
  <si>
    <t>Demontáž technologie TS1</t>
  </si>
  <si>
    <t>Kabel AYKY 3x240+120</t>
  </si>
  <si>
    <t>Kabel AYKY 3x150+70</t>
  </si>
  <si>
    <t>Kabel AYKY 3x70+35</t>
  </si>
  <si>
    <t>Kabelová spojka hybridní SVCZ-S4 4x95-150</t>
  </si>
  <si>
    <t>Kabel CYKY-J 5x4, obchodní měření</t>
  </si>
  <si>
    <t>Kabel CYKY-J 5x2,5, obchodní měření</t>
  </si>
  <si>
    <t>Kabek JYTY-J 7x1</t>
  </si>
  <si>
    <t>Kabelová spojka hybridní SVCZ-S4 -2 4x50-95</t>
  </si>
  <si>
    <t>Kabelová spojka hybridní SVCZ-S4 - 41 4x185-240</t>
  </si>
  <si>
    <t>Označení a odpojení vývodových kabelů od RH1, přípojení k RHP</t>
  </si>
  <si>
    <t>Označení a odpojení vývodových kabelů od RH2, přípojení k RHP</t>
  </si>
  <si>
    <t>Pásovina AL100/10, přízpůsobení provizorního připojení nových traf</t>
  </si>
  <si>
    <t>Autojeř+B35:D40áb 20t</t>
  </si>
  <si>
    <t>Montáž rozvaděče VN, sestava  2TS+1M2+1K</t>
  </si>
  <si>
    <t>Úprav mezistěn kobek č.3 a č.4 kobkové rozvodny Vn ve 2NP, prostup</t>
  </si>
  <si>
    <t>Demontáž technologie rozvodny VN, pole č.5</t>
  </si>
  <si>
    <t>Demontáž původního rozvaděče obchodního měření</t>
  </si>
  <si>
    <t>Demontáž původního rozvaděče vlastní spotřeby</t>
  </si>
  <si>
    <t>Dřevěná zábrana stupu do trafokomory 3000 x 148x20, červenobílá</t>
  </si>
  <si>
    <t>Držák zábrany FeZn</t>
  </si>
  <si>
    <t>Trubka instalační  VRM 40, 3M</t>
  </si>
  <si>
    <t>Příchytka instalační CL40</t>
  </si>
  <si>
    <t>Trubka ohebná monoflex pr. 40</t>
  </si>
  <si>
    <t>Vodič CYA 25 zž</t>
  </si>
  <si>
    <t>Kabelové oko KUL 25/8</t>
  </si>
  <si>
    <t>Dielektrický koberec š. 1,3m</t>
  </si>
  <si>
    <t>bm</t>
  </si>
  <si>
    <t>Jednožilová celoplastová kabelová koncovka VN 1 x 70mm(3ks)</t>
  </si>
  <si>
    <t>Betonový žlab TK2 100x23x19,5cm, křížení kabelů v kabelovém kanálu</t>
  </si>
  <si>
    <t>Konstrukční nosník profil"C" TCP 41x62x2 , 3M</t>
  </si>
  <si>
    <t>Žlab 200 x 50, 2m</t>
  </si>
  <si>
    <t>Žlab 50 x 50, 2m</t>
  </si>
  <si>
    <t>Spojka SZM 1</t>
  </si>
  <si>
    <t>Nosník NZM 50</t>
  </si>
  <si>
    <t>Nosník NZMU 200</t>
  </si>
  <si>
    <t>Drobný montážní a spojovací materiál</t>
  </si>
  <si>
    <t>Rozvaděč RVN1 22 kV, ocelový, zapouzdřený  s plynem  SF6 v sestavě  2TS+1M2+1K</t>
  </si>
  <si>
    <t>Petr Pospíšil</t>
  </si>
  <si>
    <t>Rozvaděč NN,  RH1 , 1x 1500 A, 10+2 mezipole 800 x 800 x2000 mm, výzbroj dle PD a dle přílohy č.1 ( soupis komponentů rozvaděčů NN)</t>
  </si>
  <si>
    <t>Rozvaděč NN,  RH2,  1 x 1500 A,  10+2 mezipole 800 x 800 x2000 mm, výzbroj dle PD  a dle přílohy č.1 ( soupis komponentů rozvaděčů NN)</t>
  </si>
  <si>
    <t>Propojovací most, 1500 A,  l=3250 mm, výzbroj  dle přílohy č.1</t>
  </si>
  <si>
    <t>Dokumentace skutečného provedení</t>
  </si>
  <si>
    <t>Demontáž technologie kobkové rozvodny VN po realizaci rekonstrukce vstupní části rozvodny  VN distributora EG.D</t>
  </si>
  <si>
    <t>Úplná specifikace technologie rozvoden NN a VN je uvedena ve výkresové části  a  v technické zprávě PD objektu SO 02.</t>
  </si>
  <si>
    <t>Olejový transformátor 22/0,4kV, 1000kVA, Po/Pk = 770/10500 W Uk=6%</t>
  </si>
  <si>
    <t>Rozvaděč USM pro nepřímé měření z hladiny VN, provedení EG.D</t>
  </si>
  <si>
    <t>Inženýrská činnost</t>
  </si>
  <si>
    <t>TK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</si>
</sst>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2" formatCode="_-* #,##0\ &quot;Kč&quot;_-;\-* #,##0\ &quot;Kč&quot;_-;_-* &quot;-&quot;\ &quot;Kč&quot;_-;_-@_-"/>
    <numFmt numFmtId="44" formatCode="_-* #,##0.00\ &quot;Kč&quot;_-;\-* #,##0.00\ &quot;Kč&quot;_-;_-* &quot;-&quot;??\ &quot;Kč&quot;_-;_-@_-"/>
  </numFmts>
  <fonts count="11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9"/>
      <color indexed="8"/>
      <name val="Arial"/>
      <family val="2"/>
      <charset val="238"/>
    </font>
    <font>
      <b/>
      <sz val="14"/>
      <color theme="1"/>
      <name val="Calibri"/>
      <family val="2"/>
      <charset val="238"/>
      <scheme val="minor"/>
    </font>
    <font>
      <b/>
      <sz val="11"/>
      <color theme="9" tint="-0.249977111117893"/>
      <name val="Calibri"/>
      <family val="2"/>
      <charset val="238"/>
      <scheme val="minor"/>
    </font>
    <font>
      <sz val="11"/>
      <color theme="9" tint="-0.249977111117893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rgb="FFE26B0A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b/>
      <i/>
      <sz val="14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theme="0"/>
        <bgColor indexed="64"/>
      </patternFill>
    </fill>
  </fills>
  <borders count="6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5">
    <xf numFmtId="0" fontId="0" fillId="0" borderId="0"/>
    <xf numFmtId="44" fontId="1" fillId="0" borderId="0" applyFont="0" applyFill="0" applyBorder="0" applyAlignment="0" applyProtection="0"/>
    <xf numFmtId="0" fontId="2" fillId="2" borderId="0">
      <alignment horizontal="left" vertical="top"/>
    </xf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69">
    <xf numFmtId="0" fontId="0" fillId="0" borderId="0" xfId="0"/>
    <xf numFmtId="44" fontId="0" fillId="0" borderId="0" xfId="1" applyFont="1" applyAlignment="1">
      <alignment horizontal="center"/>
    </xf>
    <xf numFmtId="0" fontId="0" fillId="0" borderId="0" xfId="0" applyAlignment="1">
      <alignment wrapText="1"/>
    </xf>
    <xf numFmtId="0" fontId="0" fillId="0" borderId="0" xfId="0" applyAlignment="1"/>
    <xf numFmtId="44" fontId="0" fillId="0" borderId="0" xfId="1" applyFont="1" applyAlignment="1">
      <alignment horizontal="left"/>
    </xf>
    <xf numFmtId="44" fontId="0" fillId="0" borderId="1" xfId="1" applyFont="1" applyBorder="1" applyAlignment="1">
      <alignment horizontal="center"/>
    </xf>
    <xf numFmtId="0" fontId="0" fillId="0" borderId="1" xfId="0" applyBorder="1"/>
    <xf numFmtId="0" fontId="0" fillId="0" borderId="11" xfId="0" applyBorder="1"/>
    <xf numFmtId="44" fontId="0" fillId="0" borderId="11" xfId="1" applyFont="1" applyBorder="1" applyAlignment="1">
      <alignment horizontal="center"/>
    </xf>
    <xf numFmtId="0" fontId="0" fillId="0" borderId="3" xfId="0" applyBorder="1"/>
    <xf numFmtId="44" fontId="0" fillId="0" borderId="3" xfId="1" applyFont="1" applyBorder="1" applyAlignment="1">
      <alignment horizontal="center"/>
    </xf>
    <xf numFmtId="0" fontId="0" fillId="0" borderId="2" xfId="0" applyBorder="1"/>
    <xf numFmtId="44" fontId="0" fillId="0" borderId="2" xfId="1" applyFont="1" applyBorder="1" applyAlignment="1">
      <alignment horizontal="center"/>
    </xf>
    <xf numFmtId="0" fontId="0" fillId="0" borderId="17" xfId="0" applyBorder="1"/>
    <xf numFmtId="0" fontId="0" fillId="0" borderId="20" xfId="0" applyBorder="1"/>
    <xf numFmtId="44" fontId="0" fillId="0" borderId="20" xfId="1" applyFont="1" applyBorder="1" applyAlignment="1">
      <alignment horizontal="center"/>
    </xf>
    <xf numFmtId="44" fontId="0" fillId="0" borderId="0" xfId="1" applyFont="1" applyAlignment="1">
      <alignment horizontal="right"/>
    </xf>
    <xf numFmtId="44" fontId="5" fillId="0" borderId="11" xfId="1" applyFont="1" applyBorder="1" applyAlignment="1">
      <alignment horizontal="center" vertical="center"/>
    </xf>
    <xf numFmtId="14" fontId="0" fillId="0" borderId="0" xfId="1" applyNumberFormat="1" applyFont="1" applyAlignment="1">
      <alignment horizontal="center"/>
    </xf>
    <xf numFmtId="44" fontId="5" fillId="0" borderId="25" xfId="1" applyFont="1" applyBorder="1" applyAlignment="1">
      <alignment horizontal="center" vertical="center"/>
    </xf>
    <xf numFmtId="44" fontId="0" fillId="0" borderId="26" xfId="1" applyFont="1" applyBorder="1" applyAlignment="1">
      <alignment horizontal="center"/>
    </xf>
    <xf numFmtId="44" fontId="0" fillId="0" borderId="27" xfId="1" applyFont="1" applyBorder="1" applyAlignment="1">
      <alignment horizontal="center"/>
    </xf>
    <xf numFmtId="44" fontId="0" fillId="0" borderId="31" xfId="1" applyFont="1" applyBorder="1" applyAlignment="1">
      <alignment horizontal="center"/>
    </xf>
    <xf numFmtId="44" fontId="0" fillId="0" borderId="32" xfId="1" applyFont="1" applyBorder="1" applyAlignment="1">
      <alignment horizontal="center"/>
    </xf>
    <xf numFmtId="0" fontId="0" fillId="0" borderId="35" xfId="0" applyBorder="1" applyAlignment="1">
      <alignment horizontal="center"/>
    </xf>
    <xf numFmtId="0" fontId="0" fillId="0" borderId="36" xfId="0" applyBorder="1" applyAlignment="1">
      <alignment horizontal="center"/>
    </xf>
    <xf numFmtId="0" fontId="0" fillId="0" borderId="37" xfId="0" applyBorder="1"/>
    <xf numFmtId="44" fontId="5" fillId="0" borderId="39" xfId="1" applyFont="1" applyBorder="1" applyAlignment="1">
      <alignment horizontal="center" vertical="center"/>
    </xf>
    <xf numFmtId="44" fontId="0" fillId="0" borderId="40" xfId="1" applyFont="1" applyBorder="1" applyAlignment="1">
      <alignment horizontal="center"/>
    </xf>
    <xf numFmtId="44" fontId="0" fillId="0" borderId="41" xfId="1" applyFont="1" applyBorder="1" applyAlignment="1">
      <alignment horizontal="center"/>
    </xf>
    <xf numFmtId="0" fontId="0" fillId="0" borderId="7" xfId="0" applyBorder="1" applyAlignment="1">
      <alignment wrapText="1"/>
    </xf>
    <xf numFmtId="0" fontId="0" fillId="0" borderId="9" xfId="0" applyBorder="1"/>
    <xf numFmtId="0" fontId="0" fillId="0" borderId="19" xfId="0" applyBorder="1" applyAlignment="1">
      <alignment wrapText="1"/>
    </xf>
    <xf numFmtId="0" fontId="0" fillId="0" borderId="21" xfId="0" applyBorder="1"/>
    <xf numFmtId="0" fontId="4" fillId="0" borderId="16" xfId="0" applyFont="1" applyBorder="1" applyAlignment="1">
      <alignment wrapText="1"/>
    </xf>
    <xf numFmtId="0" fontId="0" fillId="0" borderId="18" xfId="0" applyBorder="1"/>
    <xf numFmtId="0" fontId="3" fillId="0" borderId="0" xfId="0" applyFont="1" applyAlignment="1"/>
    <xf numFmtId="44" fontId="0" fillId="0" borderId="40" xfId="1" applyNumberFormat="1" applyFont="1" applyBorder="1" applyAlignment="1">
      <alignment horizontal="center"/>
    </xf>
    <xf numFmtId="0" fontId="0" fillId="0" borderId="44" xfId="0" applyBorder="1" applyAlignment="1">
      <alignment horizontal="center"/>
    </xf>
    <xf numFmtId="0" fontId="0" fillId="0" borderId="13" xfId="0" applyBorder="1" applyAlignment="1">
      <alignment wrapText="1"/>
    </xf>
    <xf numFmtId="0" fontId="0" fillId="0" borderId="8" xfId="0" applyBorder="1"/>
    <xf numFmtId="44" fontId="0" fillId="0" borderId="45" xfId="1" applyFont="1" applyBorder="1" applyAlignment="1">
      <alignment horizontal="center"/>
    </xf>
    <xf numFmtId="44" fontId="0" fillId="0" borderId="46" xfId="1" applyFont="1" applyBorder="1" applyAlignment="1">
      <alignment horizontal="center"/>
    </xf>
    <xf numFmtId="44" fontId="0" fillId="0" borderId="47" xfId="1" applyFont="1" applyBorder="1" applyAlignment="1">
      <alignment horizontal="center"/>
    </xf>
    <xf numFmtId="0" fontId="0" fillId="0" borderId="48" xfId="0" applyBorder="1" applyAlignment="1">
      <alignment horizontal="center"/>
    </xf>
    <xf numFmtId="0" fontId="0" fillId="0" borderId="5" xfId="0" applyBorder="1" applyAlignment="1">
      <alignment wrapText="1"/>
    </xf>
    <xf numFmtId="0" fontId="0" fillId="0" borderId="6" xfId="0" applyBorder="1"/>
    <xf numFmtId="0" fontId="0" fillId="0" borderId="43" xfId="0" applyBorder="1"/>
    <xf numFmtId="44" fontId="0" fillId="0" borderId="38" xfId="1" applyFont="1" applyBorder="1" applyAlignment="1">
      <alignment horizontal="center"/>
    </xf>
    <xf numFmtId="44" fontId="0" fillId="0" borderId="6" xfId="1" applyFont="1" applyBorder="1" applyAlignment="1">
      <alignment horizontal="center"/>
    </xf>
    <xf numFmtId="44" fontId="0" fillId="0" borderId="24" xfId="1" applyFont="1" applyBorder="1" applyAlignment="1">
      <alignment horizontal="center"/>
    </xf>
    <xf numFmtId="44" fontId="0" fillId="0" borderId="49" xfId="1" applyFont="1" applyBorder="1" applyAlignment="1">
      <alignment horizontal="center"/>
    </xf>
    <xf numFmtId="0" fontId="0" fillId="0" borderId="50" xfId="0" applyBorder="1" applyAlignment="1">
      <alignment horizontal="center"/>
    </xf>
    <xf numFmtId="0" fontId="0" fillId="0" borderId="10" xfId="0" applyBorder="1" applyAlignment="1">
      <alignment wrapText="1"/>
    </xf>
    <xf numFmtId="0" fontId="0" fillId="0" borderId="12" xfId="0" applyBorder="1"/>
    <xf numFmtId="44" fontId="0" fillId="0" borderId="39" xfId="1" applyFont="1" applyBorder="1" applyAlignment="1">
      <alignment horizontal="center"/>
    </xf>
    <xf numFmtId="44" fontId="0" fillId="0" borderId="25" xfId="1" applyFont="1" applyBorder="1" applyAlignment="1">
      <alignment horizontal="center"/>
    </xf>
    <xf numFmtId="44" fontId="0" fillId="0" borderId="51" xfId="1" applyFont="1" applyBorder="1" applyAlignment="1">
      <alignment horizontal="center"/>
    </xf>
    <xf numFmtId="44" fontId="4" fillId="0" borderId="52" xfId="1" applyFont="1" applyBorder="1" applyAlignment="1">
      <alignment horizontal="center"/>
    </xf>
    <xf numFmtId="44" fontId="4" fillId="0" borderId="17" xfId="1" applyFont="1" applyBorder="1" applyAlignment="1">
      <alignment horizontal="center"/>
    </xf>
    <xf numFmtId="44" fontId="4" fillId="0" borderId="42" xfId="1" applyFont="1" applyBorder="1" applyAlignment="1">
      <alignment horizontal="center"/>
    </xf>
    <xf numFmtId="44" fontId="4" fillId="0" borderId="28" xfId="1" applyFont="1" applyBorder="1" applyAlignment="1">
      <alignment horizontal="center"/>
    </xf>
    <xf numFmtId="44" fontId="4" fillId="0" borderId="4" xfId="1" applyFont="1" applyBorder="1" applyAlignment="1">
      <alignment horizontal="center"/>
    </xf>
    <xf numFmtId="0" fontId="0" fillId="0" borderId="53" xfId="0" applyBorder="1" applyAlignment="1">
      <alignment horizontal="center"/>
    </xf>
    <xf numFmtId="0" fontId="0" fillId="0" borderId="15" xfId="0" applyBorder="1"/>
    <xf numFmtId="44" fontId="0" fillId="0" borderId="54" xfId="1" applyFont="1" applyBorder="1" applyAlignment="1">
      <alignment horizontal="center"/>
    </xf>
    <xf numFmtId="44" fontId="0" fillId="0" borderId="55" xfId="1" applyFont="1" applyBorder="1" applyAlignment="1">
      <alignment horizontal="center"/>
    </xf>
    <xf numFmtId="44" fontId="0" fillId="0" borderId="56" xfId="1" applyFont="1" applyBorder="1" applyAlignment="1">
      <alignment horizontal="center"/>
    </xf>
    <xf numFmtId="0" fontId="0" fillId="0" borderId="14" xfId="0" applyBorder="1" applyAlignment="1">
      <alignment wrapText="1"/>
    </xf>
    <xf numFmtId="0" fontId="4" fillId="0" borderId="5" xfId="0" applyFont="1" applyBorder="1" applyAlignment="1">
      <alignment wrapText="1"/>
    </xf>
    <xf numFmtId="0" fontId="0" fillId="0" borderId="7" xfId="0" applyFont="1" applyBorder="1" applyAlignment="1">
      <alignment wrapText="1"/>
    </xf>
    <xf numFmtId="0" fontId="0" fillId="0" borderId="5" xfId="0" applyFont="1" applyBorder="1" applyAlignment="1">
      <alignment wrapText="1"/>
    </xf>
    <xf numFmtId="44" fontId="4" fillId="0" borderId="57" xfId="1" applyFont="1" applyBorder="1" applyAlignment="1">
      <alignment vertical="center"/>
    </xf>
    <xf numFmtId="44" fontId="4" fillId="0" borderId="6" xfId="1" applyFont="1" applyBorder="1" applyAlignment="1">
      <alignment vertical="center"/>
    </xf>
    <xf numFmtId="0" fontId="3" fillId="0" borderId="0" xfId="0" applyFont="1" applyAlignment="1">
      <alignment horizontal="center"/>
    </xf>
    <xf numFmtId="0" fontId="4" fillId="0" borderId="38" xfId="0" applyFont="1" applyBorder="1" applyAlignment="1">
      <alignment wrapText="1"/>
    </xf>
    <xf numFmtId="0" fontId="0" fillId="0" borderId="40" xfId="0" applyBorder="1" applyAlignment="1">
      <alignment wrapText="1"/>
    </xf>
    <xf numFmtId="0" fontId="4" fillId="0" borderId="45" xfId="0" applyFont="1" applyBorder="1" applyAlignment="1">
      <alignment wrapText="1"/>
    </xf>
    <xf numFmtId="0" fontId="0" fillId="0" borderId="49" xfId="0" applyBorder="1" applyAlignment="1">
      <alignment horizontal="center"/>
    </xf>
    <xf numFmtId="0" fontId="0" fillId="0" borderId="31" xfId="0" applyBorder="1" applyAlignment="1">
      <alignment horizontal="center"/>
    </xf>
    <xf numFmtId="44" fontId="4" fillId="0" borderId="31" xfId="1" applyFont="1" applyBorder="1" applyAlignment="1">
      <alignment horizontal="center"/>
    </xf>
    <xf numFmtId="44" fontId="4" fillId="0" borderId="26" xfId="1" applyFont="1" applyBorder="1" applyAlignment="1">
      <alignment horizontal="center"/>
    </xf>
    <xf numFmtId="44" fontId="7" fillId="0" borderId="40" xfId="1" applyFont="1" applyBorder="1" applyAlignment="1">
      <alignment horizontal="center"/>
    </xf>
    <xf numFmtId="44" fontId="8" fillId="0" borderId="26" xfId="1" applyFont="1" applyBorder="1" applyAlignment="1">
      <alignment horizontal="center"/>
    </xf>
    <xf numFmtId="44" fontId="8" fillId="0" borderId="31" xfId="1" applyFont="1" applyBorder="1" applyAlignment="1">
      <alignment horizontal="center"/>
    </xf>
    <xf numFmtId="0" fontId="9" fillId="0" borderId="0" xfId="0" applyFont="1"/>
    <xf numFmtId="0" fontId="10" fillId="0" borderId="0" xfId="0" applyFont="1"/>
    <xf numFmtId="0" fontId="0" fillId="0" borderId="60" xfId="0" applyBorder="1" applyAlignment="1">
      <alignment wrapText="1"/>
    </xf>
    <xf numFmtId="0" fontId="3" fillId="0" borderId="0" xfId="0" applyFont="1"/>
    <xf numFmtId="0" fontId="10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6" fillId="0" borderId="40" xfId="0" applyFont="1" applyBorder="1" applyAlignment="1">
      <alignment wrapText="1"/>
    </xf>
    <xf numFmtId="0" fontId="0" fillId="3" borderId="6" xfId="0" applyFill="1" applyBorder="1"/>
    <xf numFmtId="0" fontId="0" fillId="3" borderId="1" xfId="0" applyFill="1" applyBorder="1"/>
    <xf numFmtId="0" fontId="6" fillId="0" borderId="35" xfId="0" applyFont="1" applyBorder="1" applyAlignment="1">
      <alignment horizontal="center"/>
    </xf>
    <xf numFmtId="0" fontId="7" fillId="0" borderId="35" xfId="0" applyFont="1" applyBorder="1" applyAlignment="1">
      <alignment horizontal="center"/>
    </xf>
    <xf numFmtId="0" fontId="0" fillId="0" borderId="34" xfId="0" applyBorder="1" applyAlignment="1">
      <alignment horizontal="center"/>
    </xf>
    <xf numFmtId="44" fontId="0" fillId="0" borderId="61" xfId="1" applyFont="1" applyBorder="1" applyAlignment="1">
      <alignment horizontal="center"/>
    </xf>
    <xf numFmtId="44" fontId="0" fillId="0" borderId="58" xfId="1" applyFont="1" applyBorder="1" applyAlignment="1">
      <alignment horizontal="center"/>
    </xf>
    <xf numFmtId="44" fontId="0" fillId="0" borderId="30" xfId="1" applyFont="1" applyBorder="1" applyAlignment="1">
      <alignment horizontal="center"/>
    </xf>
    <xf numFmtId="0" fontId="0" fillId="0" borderId="34" xfId="0" applyBorder="1"/>
    <xf numFmtId="0" fontId="4" fillId="0" borderId="23" xfId="0" applyFont="1" applyBorder="1" applyAlignment="1">
      <alignment wrapText="1"/>
    </xf>
    <xf numFmtId="44" fontId="4" fillId="0" borderId="60" xfId="1" applyFont="1" applyBorder="1" applyAlignment="1">
      <alignment horizontal="center"/>
    </xf>
    <xf numFmtId="44" fontId="4" fillId="0" borderId="58" xfId="1" applyFont="1" applyBorder="1" applyAlignment="1">
      <alignment horizontal="center"/>
    </xf>
    <xf numFmtId="44" fontId="4" fillId="0" borderId="61" xfId="1" applyFont="1" applyBorder="1" applyAlignment="1">
      <alignment horizontal="center"/>
    </xf>
    <xf numFmtId="44" fontId="4" fillId="0" borderId="62" xfId="1" applyFont="1" applyBorder="1" applyAlignment="1">
      <alignment horizontal="center"/>
    </xf>
    <xf numFmtId="44" fontId="4" fillId="0" borderId="30" xfId="1" applyFont="1" applyBorder="1" applyAlignment="1">
      <alignment horizontal="center"/>
    </xf>
    <xf numFmtId="0" fontId="0" fillId="0" borderId="38" xfId="0" applyBorder="1" applyAlignment="1">
      <alignment wrapText="1"/>
    </xf>
    <xf numFmtId="0" fontId="0" fillId="0" borderId="61" xfId="0" applyBorder="1" applyAlignment="1">
      <alignment wrapText="1"/>
    </xf>
    <xf numFmtId="0" fontId="0" fillId="0" borderId="5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64" xfId="0" applyBorder="1"/>
    <xf numFmtId="0" fontId="0" fillId="0" borderId="63" xfId="0" applyBorder="1"/>
    <xf numFmtId="0" fontId="0" fillId="0" borderId="10" xfId="0" applyBorder="1" applyAlignment="1">
      <alignment horizontal="center"/>
    </xf>
    <xf numFmtId="0" fontId="0" fillId="0" borderId="0" xfId="0"/>
    <xf numFmtId="0" fontId="0" fillId="0" borderId="1" xfId="0" applyBorder="1"/>
    <xf numFmtId="0" fontId="0" fillId="0" borderId="11" xfId="0" applyBorder="1"/>
    <xf numFmtId="0" fontId="0" fillId="0" borderId="3" xfId="0" applyBorder="1"/>
    <xf numFmtId="0" fontId="0" fillId="0" borderId="20" xfId="0" applyBorder="1"/>
    <xf numFmtId="0" fontId="0" fillId="0" borderId="35" xfId="0" applyBorder="1" applyAlignment="1">
      <alignment horizontal="center"/>
    </xf>
    <xf numFmtId="0" fontId="0" fillId="0" borderId="36" xfId="0" applyBorder="1" applyAlignment="1">
      <alignment horizontal="center"/>
    </xf>
    <xf numFmtId="0" fontId="0" fillId="0" borderId="7" xfId="0" applyBorder="1" applyAlignment="1">
      <alignment wrapText="1"/>
    </xf>
    <xf numFmtId="0" fontId="0" fillId="0" borderId="9" xfId="0" applyBorder="1"/>
    <xf numFmtId="0" fontId="0" fillId="0" borderId="21" xfId="0" applyBorder="1"/>
    <xf numFmtId="0" fontId="3" fillId="0" borderId="0" xfId="0" applyFont="1" applyAlignment="1"/>
    <xf numFmtId="0" fontId="0" fillId="0" borderId="13" xfId="0" applyBorder="1" applyAlignment="1">
      <alignment wrapText="1"/>
    </xf>
    <xf numFmtId="0" fontId="0" fillId="0" borderId="8" xfId="0" applyBorder="1"/>
    <xf numFmtId="0" fontId="0" fillId="0" borderId="48" xfId="0" applyBorder="1" applyAlignment="1">
      <alignment horizontal="center"/>
    </xf>
    <xf numFmtId="0" fontId="0" fillId="0" borderId="5" xfId="0" applyBorder="1" applyAlignment="1">
      <alignment wrapText="1"/>
    </xf>
    <xf numFmtId="0" fontId="0" fillId="0" borderId="6" xfId="0" applyBorder="1"/>
    <xf numFmtId="0" fontId="0" fillId="0" borderId="43" xfId="0" applyBorder="1"/>
    <xf numFmtId="0" fontId="0" fillId="0" borderId="10" xfId="0" applyBorder="1" applyAlignment="1">
      <alignment wrapText="1"/>
    </xf>
    <xf numFmtId="0" fontId="0" fillId="0" borderId="12" xfId="0" applyBorder="1"/>
    <xf numFmtId="0" fontId="0" fillId="0" borderId="40" xfId="0" applyBorder="1" applyAlignment="1">
      <alignment wrapText="1"/>
    </xf>
    <xf numFmtId="0" fontId="0" fillId="0" borderId="58" xfId="0" applyBorder="1"/>
    <xf numFmtId="0" fontId="0" fillId="0" borderId="59" xfId="0" applyBorder="1"/>
    <xf numFmtId="0" fontId="0" fillId="0" borderId="1" xfId="0" applyBorder="1" applyAlignment="1">
      <alignment wrapText="1"/>
    </xf>
    <xf numFmtId="0" fontId="0" fillId="0" borderId="0" xfId="0" applyBorder="1"/>
    <xf numFmtId="0" fontId="0" fillId="0" borderId="0" xfId="0" applyBorder="1" applyAlignment="1"/>
    <xf numFmtId="44" fontId="0" fillId="0" borderId="0" xfId="1" applyFont="1" applyBorder="1" applyAlignment="1">
      <alignment horizontal="center"/>
    </xf>
    <xf numFmtId="44" fontId="0" fillId="0" borderId="0" xfId="1" applyFont="1" applyBorder="1" applyAlignment="1">
      <alignment horizontal="right"/>
    </xf>
    <xf numFmtId="0" fontId="3" fillId="0" borderId="0" xfId="0" applyFont="1" applyBorder="1" applyAlignment="1"/>
    <xf numFmtId="44" fontId="3" fillId="0" borderId="0" xfId="1" applyFont="1" applyBorder="1" applyAlignment="1">
      <alignment horizontal="left"/>
    </xf>
    <xf numFmtId="44" fontId="0" fillId="0" borderId="0" xfId="0" applyNumberFormat="1"/>
    <xf numFmtId="0" fontId="0" fillId="0" borderId="0" xfId="0" applyBorder="1" applyAlignment="1">
      <alignment wrapText="1"/>
    </xf>
    <xf numFmtId="14" fontId="0" fillId="0" borderId="0" xfId="1" applyNumberFormat="1" applyFont="1" applyBorder="1" applyAlignment="1">
      <alignment horizontal="center"/>
    </xf>
    <xf numFmtId="0" fontId="10" fillId="0" borderId="0" xfId="0" applyFont="1" applyBorder="1" applyAlignment="1">
      <alignment horizontal="left"/>
    </xf>
    <xf numFmtId="0" fontId="9" fillId="0" borderId="0" xfId="0" applyFont="1" applyBorder="1" applyAlignment="1">
      <alignment horizontal="left"/>
    </xf>
    <xf numFmtId="0" fontId="3" fillId="0" borderId="0" xfId="0" applyFont="1" applyBorder="1" applyAlignment="1">
      <alignment horizontal="center"/>
    </xf>
    <xf numFmtId="0" fontId="4" fillId="0" borderId="7" xfId="0" applyFont="1" applyBorder="1" applyAlignment="1">
      <alignment wrapText="1"/>
    </xf>
    <xf numFmtId="42" fontId="4" fillId="0" borderId="4" xfId="1" applyNumberFormat="1" applyFont="1" applyBorder="1" applyAlignment="1">
      <alignment horizontal="center"/>
    </xf>
    <xf numFmtId="44" fontId="4" fillId="0" borderId="29" xfId="1" applyFont="1" applyBorder="1" applyAlignment="1">
      <alignment horizontal="center" vertical="center"/>
    </xf>
    <xf numFmtId="44" fontId="4" fillId="0" borderId="30" xfId="1" applyFont="1" applyBorder="1" applyAlignment="1">
      <alignment horizontal="center" vertical="center"/>
    </xf>
    <xf numFmtId="44" fontId="4" fillId="0" borderId="33" xfId="1" applyFont="1" applyBorder="1" applyAlignment="1">
      <alignment horizontal="center" vertical="center"/>
    </xf>
    <xf numFmtId="44" fontId="4" fillId="0" borderId="34" xfId="1" applyFont="1" applyBorder="1" applyAlignment="1">
      <alignment horizontal="center" vertical="center"/>
    </xf>
    <xf numFmtId="0" fontId="0" fillId="0" borderId="0" xfId="0" applyAlignment="1">
      <alignment horizontal="center" wrapText="1"/>
    </xf>
    <xf numFmtId="0" fontId="4" fillId="0" borderId="33" xfId="0" applyFont="1" applyBorder="1" applyAlignment="1">
      <alignment horizontal="center" vertical="center"/>
    </xf>
    <xf numFmtId="0" fontId="4" fillId="0" borderId="34" xfId="0" applyFont="1" applyBorder="1" applyAlignment="1">
      <alignment horizontal="center" vertical="center"/>
    </xf>
    <xf numFmtId="0" fontId="4" fillId="0" borderId="22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43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44" fontId="4" fillId="0" borderId="38" xfId="1" applyFont="1" applyBorder="1" applyAlignment="1">
      <alignment horizontal="center" vertical="center"/>
    </xf>
    <xf numFmtId="44" fontId="4" fillId="0" borderId="6" xfId="1" applyFont="1" applyBorder="1" applyAlignment="1">
      <alignment horizontal="center" vertical="center"/>
    </xf>
    <xf numFmtId="44" fontId="4" fillId="0" borderId="24" xfId="1" applyFont="1" applyBorder="1" applyAlignment="1">
      <alignment horizontal="center" vertical="center"/>
    </xf>
    <xf numFmtId="44" fontId="5" fillId="0" borderId="29" xfId="1" applyFont="1" applyBorder="1" applyAlignment="1">
      <alignment horizontal="center" vertical="center"/>
    </xf>
    <xf numFmtId="44" fontId="5" fillId="0" borderId="30" xfId="1" applyFont="1" applyBorder="1" applyAlignment="1">
      <alignment horizontal="center" vertical="center"/>
    </xf>
  </cellXfs>
  <cellStyles count="5">
    <cellStyle name="Měna" xfId="1" builtinId="4"/>
    <cellStyle name="Měna 2" xfId="4" xr:uid="{B1ECEEC7-B44A-4C24-8DC0-8094A1043265}"/>
    <cellStyle name="Měna 3" xfId="3" xr:uid="{E1049997-E732-4EEE-9C4E-670FF35F79B8}"/>
    <cellStyle name="Normální" xfId="0" builtinId="0"/>
    <cellStyle name="S9" xfId="2" xr:uid="{00000000-0005-0000-0000-000002000000}"/>
  </cellStyles>
  <dxfs count="0"/>
  <tableStyles count="0" defaultTableStyle="TableStyleMedium9" defaultPivotStyle="PivotStyleLight16"/>
  <colors>
    <mruColors>
      <color rgb="FFE26B0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I43"/>
  <sheetViews>
    <sheetView topLeftCell="A25" zoomScale="125" zoomScaleNormal="125" workbookViewId="0">
      <selection activeCell="F17" sqref="F17"/>
    </sheetView>
  </sheetViews>
  <sheetFormatPr defaultRowHeight="15" x14ac:dyDescent="0.25"/>
  <cols>
    <col min="1" max="1" width="4.140625" bestFit="1" customWidth="1"/>
    <col min="2" max="2" width="63" style="2" customWidth="1"/>
    <col min="3" max="3" width="7.28515625" customWidth="1"/>
    <col min="4" max="4" width="6.85546875" customWidth="1"/>
    <col min="5" max="6" width="16.42578125" style="1" customWidth="1"/>
    <col min="7" max="7" width="16.5703125" style="1" customWidth="1"/>
    <col min="8" max="9" width="16.42578125" style="1" customWidth="1"/>
  </cols>
  <sheetData>
    <row r="2" spans="1:9" ht="18.75" x14ac:dyDescent="0.3">
      <c r="A2" s="36"/>
      <c r="B2" s="36" t="s">
        <v>67</v>
      </c>
      <c r="C2" t="s">
        <v>49</v>
      </c>
      <c r="E2" s="3" t="s">
        <v>99</v>
      </c>
      <c r="H2" s="16" t="s">
        <v>57</v>
      </c>
      <c r="I2" s="1" t="s">
        <v>56</v>
      </c>
    </row>
    <row r="3" spans="1:9" x14ac:dyDescent="0.25">
      <c r="C3" t="s">
        <v>50</v>
      </c>
      <c r="E3" s="3" t="s">
        <v>100</v>
      </c>
      <c r="H3" s="16" t="s">
        <v>58</v>
      </c>
      <c r="I3" s="18">
        <v>44804</v>
      </c>
    </row>
    <row r="4" spans="1:9" ht="18.75" customHeight="1" x14ac:dyDescent="0.3">
      <c r="B4" s="89" t="s">
        <v>97</v>
      </c>
      <c r="C4" t="s">
        <v>52</v>
      </c>
      <c r="E4" s="3" t="s">
        <v>102</v>
      </c>
      <c r="H4" s="16" t="s">
        <v>60</v>
      </c>
      <c r="I4" s="1" t="s">
        <v>175</v>
      </c>
    </row>
    <row r="5" spans="1:9" ht="18.75" x14ac:dyDescent="0.3">
      <c r="A5" s="36"/>
      <c r="B5" s="90" t="s">
        <v>98</v>
      </c>
      <c r="C5" t="s">
        <v>51</v>
      </c>
      <c r="E5" s="88" t="s">
        <v>101</v>
      </c>
      <c r="H5" s="16" t="s">
        <v>61</v>
      </c>
      <c r="I5" s="74">
        <v>0</v>
      </c>
    </row>
    <row r="6" spans="1:9" ht="15.75" thickBot="1" x14ac:dyDescent="0.3">
      <c r="B6" s="87"/>
      <c r="E6" s="4"/>
    </row>
    <row r="7" spans="1:9" x14ac:dyDescent="0.25">
      <c r="A7" s="156" t="s">
        <v>0</v>
      </c>
      <c r="B7" s="158" t="s">
        <v>1</v>
      </c>
      <c r="C7" s="160" t="s">
        <v>2</v>
      </c>
      <c r="D7" s="162" t="s">
        <v>3</v>
      </c>
      <c r="E7" s="153" t="s">
        <v>15</v>
      </c>
      <c r="F7" s="73"/>
      <c r="G7" s="73"/>
      <c r="H7" s="72"/>
      <c r="I7" s="151" t="s">
        <v>4</v>
      </c>
    </row>
    <row r="8" spans="1:9" ht="15.75" thickBot="1" x14ac:dyDescent="0.3">
      <c r="A8" s="157"/>
      <c r="B8" s="159"/>
      <c r="C8" s="161"/>
      <c r="D8" s="163"/>
      <c r="E8" s="154"/>
      <c r="F8" s="17"/>
      <c r="G8" s="17"/>
      <c r="H8" s="19"/>
      <c r="I8" s="152"/>
    </row>
    <row r="9" spans="1:9" ht="24" customHeight="1" x14ac:dyDescent="0.25">
      <c r="A9" s="78"/>
      <c r="B9" s="75" t="s">
        <v>62</v>
      </c>
      <c r="C9" s="46"/>
      <c r="D9" s="47"/>
      <c r="E9" s="48"/>
      <c r="F9" s="49"/>
      <c r="G9" s="49"/>
      <c r="H9" s="50"/>
      <c r="I9" s="51"/>
    </row>
    <row r="10" spans="1:9" x14ac:dyDescent="0.25">
      <c r="A10" s="79">
        <v>1</v>
      </c>
      <c r="B10" s="76" t="s">
        <v>184</v>
      </c>
      <c r="C10" s="6">
        <v>34</v>
      </c>
      <c r="D10" s="31" t="s">
        <v>185</v>
      </c>
      <c r="E10" s="28">
        <v>1000</v>
      </c>
      <c r="F10" s="5"/>
      <c r="G10" s="5"/>
      <c r="H10" s="20"/>
      <c r="I10" s="22">
        <f t="shared" ref="I10:I11" si="0">E10*C10</f>
        <v>34000</v>
      </c>
    </row>
    <row r="11" spans="1:9" s="114" customFormat="1" x14ac:dyDescent="0.25">
      <c r="A11" s="79">
        <v>2</v>
      </c>
      <c r="B11" s="133" t="s">
        <v>179</v>
      </c>
      <c r="C11" s="115">
        <v>1</v>
      </c>
      <c r="D11" s="122" t="s">
        <v>40</v>
      </c>
      <c r="E11" s="28">
        <v>15000</v>
      </c>
      <c r="F11" s="5"/>
      <c r="G11" s="5"/>
      <c r="H11" s="20"/>
      <c r="I11" s="22">
        <f t="shared" si="0"/>
        <v>15000</v>
      </c>
    </row>
    <row r="12" spans="1:9" x14ac:dyDescent="0.25">
      <c r="A12" s="79"/>
      <c r="B12" s="76"/>
      <c r="C12" s="6"/>
      <c r="D12" s="31"/>
      <c r="E12" s="28"/>
      <c r="F12" s="5"/>
      <c r="G12" s="5"/>
      <c r="H12" s="81" t="s">
        <v>37</v>
      </c>
      <c r="I12" s="80">
        <f>SUM(I10:I11)</f>
        <v>49000</v>
      </c>
    </row>
    <row r="13" spans="1:9" x14ac:dyDescent="0.25">
      <c r="A13" s="79"/>
      <c r="B13" s="77" t="s">
        <v>63</v>
      </c>
      <c r="C13" s="6"/>
      <c r="D13" s="31"/>
      <c r="E13" s="28"/>
      <c r="F13" s="5"/>
      <c r="G13" s="5"/>
      <c r="H13" s="20"/>
      <c r="I13" s="22"/>
    </row>
    <row r="14" spans="1:9" x14ac:dyDescent="0.25">
      <c r="A14" s="79">
        <v>1</v>
      </c>
      <c r="B14" s="76" t="s">
        <v>137</v>
      </c>
      <c r="C14" s="6">
        <v>1</v>
      </c>
      <c r="D14" s="31" t="s">
        <v>40</v>
      </c>
      <c r="E14" s="28">
        <f>'1.Demontáž technologie TS1'!I41</f>
        <v>381300</v>
      </c>
      <c r="F14" s="5"/>
      <c r="G14" s="5"/>
      <c r="H14" s="20"/>
      <c r="I14" s="22">
        <f t="shared" ref="I14:I23" si="1">E14*C14</f>
        <v>381300</v>
      </c>
    </row>
    <row r="15" spans="1:9" x14ac:dyDescent="0.25">
      <c r="A15" s="79">
        <v>2</v>
      </c>
      <c r="B15" s="133" t="s">
        <v>107</v>
      </c>
      <c r="C15" s="6">
        <v>1</v>
      </c>
      <c r="D15" s="31" t="s">
        <v>40</v>
      </c>
      <c r="E15" s="28">
        <f>'2-Úprava TS1-technilogie_M+P '!I83</f>
        <v>1274512.6440000001</v>
      </c>
      <c r="F15" s="5"/>
      <c r="G15" s="5"/>
      <c r="H15" s="20"/>
      <c r="I15" s="22">
        <f t="shared" si="1"/>
        <v>1274512.6440000001</v>
      </c>
    </row>
    <row r="16" spans="1:9" x14ac:dyDescent="0.25">
      <c r="A16" s="79">
        <v>3</v>
      </c>
      <c r="B16" s="133" t="s">
        <v>105</v>
      </c>
      <c r="C16" s="6">
        <v>1</v>
      </c>
      <c r="D16" s="31" t="s">
        <v>40</v>
      </c>
      <c r="E16" s="28">
        <f>'3-Uzemnění, elektroinstalac_M+P'!I41</f>
        <v>121720.405</v>
      </c>
      <c r="F16" s="5"/>
      <c r="G16" s="5"/>
      <c r="H16" s="20"/>
      <c r="I16" s="22">
        <f t="shared" si="1"/>
        <v>121720.405</v>
      </c>
    </row>
    <row r="17" spans="1:9" x14ac:dyDescent="0.25">
      <c r="A17" s="79">
        <v>4</v>
      </c>
      <c r="B17" s="133" t="s">
        <v>104</v>
      </c>
      <c r="C17" s="6">
        <v>1</v>
      </c>
      <c r="D17" s="31" t="s">
        <v>40</v>
      </c>
      <c r="E17" s="28">
        <f>'4-Dodávky technologie'!I37</f>
        <v>8778990</v>
      </c>
      <c r="F17" s="5"/>
      <c r="G17" s="5"/>
      <c r="H17" s="20"/>
      <c r="I17" s="22">
        <f t="shared" si="1"/>
        <v>8778990</v>
      </c>
    </row>
    <row r="18" spans="1:9" x14ac:dyDescent="0.25">
      <c r="A18" s="79">
        <v>5</v>
      </c>
      <c r="B18" s="133" t="s">
        <v>24</v>
      </c>
      <c r="C18" s="6">
        <v>1</v>
      </c>
      <c r="D18" s="31" t="s">
        <v>40</v>
      </c>
      <c r="E18" s="28">
        <f>'5-Doplňkový materiál'!I39</f>
        <v>19307</v>
      </c>
      <c r="F18" s="5"/>
      <c r="G18" s="5"/>
      <c r="H18" s="20"/>
      <c r="I18" s="22">
        <f t="shared" si="1"/>
        <v>19307</v>
      </c>
    </row>
    <row r="19" spans="1:9" x14ac:dyDescent="0.25">
      <c r="A19" s="79">
        <v>7</v>
      </c>
      <c r="B19" s="76"/>
      <c r="C19" s="6"/>
      <c r="D19" s="31"/>
      <c r="E19" s="28"/>
      <c r="F19" s="5"/>
      <c r="G19" s="5"/>
      <c r="H19" s="20"/>
      <c r="I19" s="22">
        <f t="shared" si="1"/>
        <v>0</v>
      </c>
    </row>
    <row r="20" spans="1:9" x14ac:dyDescent="0.25">
      <c r="A20" s="79">
        <v>8</v>
      </c>
      <c r="B20" s="91"/>
      <c r="C20" s="6"/>
      <c r="D20" s="31"/>
      <c r="E20" s="28"/>
      <c r="F20" s="5"/>
      <c r="G20" s="5"/>
      <c r="H20" s="20"/>
      <c r="I20" s="22">
        <f t="shared" si="1"/>
        <v>0</v>
      </c>
    </row>
    <row r="21" spans="1:9" x14ac:dyDescent="0.25">
      <c r="A21" s="79">
        <v>9</v>
      </c>
      <c r="B21" s="76"/>
      <c r="C21" s="6"/>
      <c r="D21" s="31"/>
      <c r="E21" s="28"/>
      <c r="F21" s="5"/>
      <c r="G21" s="5"/>
      <c r="H21" s="20"/>
      <c r="I21" s="22">
        <f t="shared" si="1"/>
        <v>0</v>
      </c>
    </row>
    <row r="22" spans="1:9" x14ac:dyDescent="0.25">
      <c r="A22" s="79">
        <v>10</v>
      </c>
      <c r="B22" s="76"/>
      <c r="C22" s="6"/>
      <c r="D22" s="31"/>
      <c r="E22" s="28"/>
      <c r="F22" s="5"/>
      <c r="G22" s="5"/>
      <c r="H22" s="20"/>
      <c r="I22" s="22">
        <f t="shared" si="1"/>
        <v>0</v>
      </c>
    </row>
    <row r="23" spans="1:9" x14ac:dyDescent="0.25">
      <c r="A23" s="79">
        <v>11</v>
      </c>
      <c r="B23" s="76"/>
      <c r="C23" s="6"/>
      <c r="D23" s="31"/>
      <c r="E23" s="28"/>
      <c r="F23" s="5"/>
      <c r="G23" s="5"/>
      <c r="H23" s="81"/>
      <c r="I23" s="22">
        <f t="shared" si="1"/>
        <v>0</v>
      </c>
    </row>
    <row r="24" spans="1:9" x14ac:dyDescent="0.25">
      <c r="A24" s="79"/>
      <c r="B24" s="77" t="s">
        <v>64</v>
      </c>
      <c r="C24" s="6"/>
      <c r="D24" s="31"/>
      <c r="E24" s="28"/>
      <c r="F24" s="5"/>
      <c r="G24" s="5"/>
      <c r="H24" s="83" t="s">
        <v>37</v>
      </c>
      <c r="I24" s="84">
        <f>SUM(I14:I23)</f>
        <v>10575830.049000001</v>
      </c>
    </row>
    <row r="25" spans="1:9" x14ac:dyDescent="0.25">
      <c r="A25" s="79">
        <v>1</v>
      </c>
      <c r="B25" s="76" t="s">
        <v>65</v>
      </c>
      <c r="C25" s="6">
        <v>1</v>
      </c>
      <c r="D25" s="31" t="s">
        <v>40</v>
      </c>
      <c r="E25" s="28"/>
      <c r="F25" s="5"/>
      <c r="G25" s="5"/>
      <c r="H25" s="20"/>
      <c r="I25" s="22">
        <v>3000</v>
      </c>
    </row>
    <row r="26" spans="1:9" x14ac:dyDescent="0.25">
      <c r="A26" s="79">
        <v>2</v>
      </c>
      <c r="B26" s="76" t="s">
        <v>66</v>
      </c>
      <c r="C26" s="6">
        <v>1</v>
      </c>
      <c r="D26" s="31" t="s">
        <v>40</v>
      </c>
      <c r="E26" s="28"/>
      <c r="F26" s="5"/>
      <c r="G26" s="5"/>
      <c r="H26" s="20"/>
      <c r="I26" s="22">
        <v>8500</v>
      </c>
    </row>
    <row r="27" spans="1:9" x14ac:dyDescent="0.25">
      <c r="A27" s="79">
        <v>3</v>
      </c>
      <c r="B27" s="76" t="s">
        <v>68</v>
      </c>
      <c r="C27" s="6">
        <v>1</v>
      </c>
      <c r="D27" s="31" t="s">
        <v>40</v>
      </c>
      <c r="E27" s="28">
        <v>35000</v>
      </c>
      <c r="F27" s="5"/>
      <c r="G27" s="5"/>
      <c r="H27" s="20"/>
      <c r="I27" s="22">
        <f t="shared" ref="I27:I32" si="2">E27*C27</f>
        <v>35000</v>
      </c>
    </row>
    <row r="28" spans="1:9" x14ac:dyDescent="0.25">
      <c r="A28" s="79">
        <v>4</v>
      </c>
      <c r="B28" s="76" t="s">
        <v>74</v>
      </c>
      <c r="C28" s="6">
        <v>3</v>
      </c>
      <c r="D28" s="31" t="s">
        <v>40</v>
      </c>
      <c r="E28" s="28">
        <v>10000</v>
      </c>
      <c r="F28" s="5"/>
      <c r="G28" s="5"/>
      <c r="H28" s="20"/>
      <c r="I28" s="22">
        <f t="shared" si="2"/>
        <v>30000</v>
      </c>
    </row>
    <row r="29" spans="1:9" ht="30" x14ac:dyDescent="0.25">
      <c r="A29" s="79">
        <v>5</v>
      </c>
      <c r="B29" s="76" t="s">
        <v>180</v>
      </c>
      <c r="C29" s="6">
        <v>1</v>
      </c>
      <c r="D29" s="31" t="s">
        <v>40</v>
      </c>
      <c r="E29" s="28">
        <v>110000</v>
      </c>
      <c r="F29" s="5"/>
      <c r="G29" s="5"/>
      <c r="H29" s="20"/>
      <c r="I29" s="22">
        <f t="shared" si="2"/>
        <v>110000</v>
      </c>
    </row>
    <row r="30" spans="1:9" x14ac:dyDescent="0.25">
      <c r="A30" s="79">
        <v>6</v>
      </c>
      <c r="B30" s="30"/>
      <c r="C30" s="6">
        <v>1</v>
      </c>
      <c r="D30" s="31" t="s">
        <v>40</v>
      </c>
      <c r="E30" s="28"/>
      <c r="F30" s="5"/>
      <c r="G30" s="5"/>
      <c r="H30" s="20"/>
      <c r="I30" s="22">
        <f t="shared" si="2"/>
        <v>0</v>
      </c>
    </row>
    <row r="31" spans="1:9" x14ac:dyDescent="0.25">
      <c r="A31" s="79">
        <v>7</v>
      </c>
      <c r="B31" s="76"/>
      <c r="C31" s="6">
        <v>1</v>
      </c>
      <c r="D31" s="31" t="s">
        <v>40</v>
      </c>
      <c r="E31" s="28"/>
      <c r="F31" s="5"/>
      <c r="G31" s="5"/>
      <c r="H31" s="20"/>
      <c r="I31" s="22">
        <f t="shared" si="2"/>
        <v>0</v>
      </c>
    </row>
    <row r="32" spans="1:9" ht="77.25" customHeight="1" x14ac:dyDescent="0.25">
      <c r="A32" s="79">
        <v>7</v>
      </c>
      <c r="B32" s="76"/>
      <c r="C32" s="6"/>
      <c r="D32" s="31"/>
      <c r="E32" s="28"/>
      <c r="F32" s="5"/>
      <c r="G32" s="5"/>
      <c r="H32" s="81"/>
      <c r="I32" s="80">
        <f t="shared" si="2"/>
        <v>0</v>
      </c>
    </row>
    <row r="33" spans="1:9" ht="15.75" thickBot="1" x14ac:dyDescent="0.3">
      <c r="A33" s="79"/>
      <c r="B33" s="77"/>
      <c r="C33" s="6"/>
      <c r="D33" s="31"/>
      <c r="E33" s="28"/>
      <c r="F33" s="5"/>
      <c r="G33" s="5"/>
      <c r="H33" s="81" t="s">
        <v>37</v>
      </c>
      <c r="I33" s="80">
        <f>SUM(I25:I32)</f>
        <v>186500</v>
      </c>
    </row>
    <row r="34" spans="1:9" ht="15.75" thickBot="1" x14ac:dyDescent="0.3">
      <c r="A34" s="26"/>
      <c r="B34" s="34" t="s">
        <v>75</v>
      </c>
      <c r="C34" s="13"/>
      <c r="D34" s="35"/>
      <c r="E34" s="58"/>
      <c r="F34" s="59"/>
      <c r="G34" s="60"/>
      <c r="H34" s="61"/>
      <c r="I34" s="150">
        <f>I12+I24+I33</f>
        <v>10811330.049000001</v>
      </c>
    </row>
    <row r="37" spans="1:9" x14ac:dyDescent="0.25">
      <c r="B37" s="155"/>
    </row>
    <row r="38" spans="1:9" x14ac:dyDescent="0.25">
      <c r="B38" s="155"/>
    </row>
    <row r="39" spans="1:9" x14ac:dyDescent="0.25">
      <c r="B39" s="155"/>
    </row>
    <row r="40" spans="1:9" x14ac:dyDescent="0.25">
      <c r="B40" s="155"/>
    </row>
    <row r="41" spans="1:9" x14ac:dyDescent="0.25">
      <c r="B41" s="155"/>
    </row>
    <row r="42" spans="1:9" ht="18.75" x14ac:dyDescent="0.3">
      <c r="B42" s="86"/>
    </row>
    <row r="43" spans="1:9" ht="15.75" x14ac:dyDescent="0.25">
      <c r="B43" s="85"/>
    </row>
  </sheetData>
  <mergeCells count="7">
    <mergeCell ref="I7:I8"/>
    <mergeCell ref="E7:E8"/>
    <mergeCell ref="B37:B41"/>
    <mergeCell ref="A7:A8"/>
    <mergeCell ref="B7:B8"/>
    <mergeCell ref="C7:C8"/>
    <mergeCell ref="D7:D8"/>
  </mergeCells>
  <printOptions horizontalCentered="1"/>
  <pageMargins left="0.39370078740157483" right="0.39370078740157483" top="0.39370078740157483" bottom="0.39370078740157483" header="0.31496062992125984" footer="0.31496062992125984"/>
  <pageSetup paperSize="9" scale="85" orientation="landscape" horizontalDpi="4294967292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0"/>
  </sheetPr>
  <dimension ref="A2:I41"/>
  <sheetViews>
    <sheetView topLeftCell="A16" zoomScale="125" zoomScaleNormal="125" workbookViewId="0">
      <selection activeCell="D33" sqref="D33"/>
    </sheetView>
  </sheetViews>
  <sheetFormatPr defaultRowHeight="15" x14ac:dyDescent="0.25"/>
  <cols>
    <col min="1" max="1" width="4.140625" bestFit="1" customWidth="1"/>
    <col min="2" max="2" width="61" style="2" customWidth="1"/>
    <col min="4" max="4" width="6.85546875" customWidth="1"/>
    <col min="5" max="9" width="16.42578125" style="1" customWidth="1"/>
  </cols>
  <sheetData>
    <row r="2" spans="1:9" ht="18.75" x14ac:dyDescent="0.3">
      <c r="A2" s="36"/>
      <c r="B2" s="36" t="s">
        <v>86</v>
      </c>
      <c r="C2" t="s">
        <v>49</v>
      </c>
      <c r="E2" s="3" t="s">
        <v>99</v>
      </c>
      <c r="H2" s="16" t="s">
        <v>57</v>
      </c>
      <c r="I2" s="1" t="s">
        <v>56</v>
      </c>
    </row>
    <row r="3" spans="1:9" x14ac:dyDescent="0.25">
      <c r="C3" t="s">
        <v>50</v>
      </c>
      <c r="E3" s="3" t="s">
        <v>100</v>
      </c>
      <c r="H3" s="16" t="s">
        <v>58</v>
      </c>
      <c r="I3" s="18">
        <f>'Souhrn nákladů za stavbu'!I3</f>
        <v>44804</v>
      </c>
    </row>
    <row r="4" spans="1:9" ht="18.75" x14ac:dyDescent="0.3">
      <c r="B4" s="89" t="s">
        <v>97</v>
      </c>
      <c r="C4" t="s">
        <v>52</v>
      </c>
      <c r="E4" s="3" t="s">
        <v>102</v>
      </c>
      <c r="H4" s="16" t="s">
        <v>60</v>
      </c>
      <c r="I4" s="1" t="str">
        <f>'Souhrn nákladů za stavbu'!I4</f>
        <v>Petr Pospíšil</v>
      </c>
    </row>
    <row r="5" spans="1:9" ht="18.75" x14ac:dyDescent="0.3">
      <c r="A5" s="36"/>
      <c r="B5" s="90" t="s">
        <v>98</v>
      </c>
      <c r="C5" t="s">
        <v>51</v>
      </c>
      <c r="E5" s="36" t="s">
        <v>137</v>
      </c>
      <c r="H5" s="16" t="s">
        <v>61</v>
      </c>
      <c r="I5" s="74">
        <v>1</v>
      </c>
    </row>
    <row r="6" spans="1:9" ht="15.75" thickBot="1" x14ac:dyDescent="0.3">
      <c r="E6" s="4"/>
    </row>
    <row r="7" spans="1:9" x14ac:dyDescent="0.25">
      <c r="A7" s="156" t="s">
        <v>0</v>
      </c>
      <c r="B7" s="158" t="s">
        <v>1</v>
      </c>
      <c r="C7" s="160" t="s">
        <v>2</v>
      </c>
      <c r="D7" s="162" t="s">
        <v>3</v>
      </c>
      <c r="E7" s="164" t="s">
        <v>13</v>
      </c>
      <c r="F7" s="165"/>
      <c r="G7" s="165" t="s">
        <v>14</v>
      </c>
      <c r="H7" s="166"/>
      <c r="I7" s="151" t="s">
        <v>4</v>
      </c>
    </row>
    <row r="8" spans="1:9" ht="15.75" thickBot="1" x14ac:dyDescent="0.3">
      <c r="A8" s="157"/>
      <c r="B8" s="159"/>
      <c r="C8" s="161"/>
      <c r="D8" s="163"/>
      <c r="E8" s="27" t="s">
        <v>15</v>
      </c>
      <c r="F8" s="17" t="s">
        <v>12</v>
      </c>
      <c r="G8" s="17" t="s">
        <v>15</v>
      </c>
      <c r="H8" s="19" t="s">
        <v>11</v>
      </c>
      <c r="I8" s="152"/>
    </row>
    <row r="9" spans="1:9" ht="24" customHeight="1" x14ac:dyDescent="0.25">
      <c r="A9" s="44">
        <v>1</v>
      </c>
      <c r="B9" s="30" t="s">
        <v>147</v>
      </c>
      <c r="C9" s="112">
        <v>80</v>
      </c>
      <c r="D9" s="111" t="s">
        <v>36</v>
      </c>
      <c r="E9" s="48"/>
      <c r="F9" s="49"/>
      <c r="G9" s="49">
        <v>850</v>
      </c>
      <c r="H9" s="50">
        <f t="shared" ref="H9:H23" si="0">C9*G9</f>
        <v>68000</v>
      </c>
      <c r="I9" s="51">
        <f t="shared" ref="I9:I23" si="1">F9+H9</f>
        <v>68000</v>
      </c>
    </row>
    <row r="10" spans="1:9" x14ac:dyDescent="0.25">
      <c r="A10" s="24">
        <v>2</v>
      </c>
      <c r="B10" s="121" t="s">
        <v>135</v>
      </c>
      <c r="C10" s="115">
        <v>100</v>
      </c>
      <c r="D10" s="115" t="s">
        <v>36</v>
      </c>
      <c r="E10" s="28"/>
      <c r="F10" s="5"/>
      <c r="G10" s="5">
        <v>850</v>
      </c>
      <c r="H10" s="20">
        <f t="shared" si="0"/>
        <v>85000</v>
      </c>
      <c r="I10" s="22">
        <f t="shared" si="1"/>
        <v>85000</v>
      </c>
    </row>
    <row r="11" spans="1:9" x14ac:dyDescent="0.25">
      <c r="A11" s="24">
        <v>3</v>
      </c>
      <c r="B11" s="121" t="s">
        <v>148</v>
      </c>
      <c r="C11" s="117">
        <v>80</v>
      </c>
      <c r="D11" s="126" t="s">
        <v>36</v>
      </c>
      <c r="E11" s="28"/>
      <c r="F11" s="5"/>
      <c r="G11" s="10">
        <v>850</v>
      </c>
      <c r="H11" s="20">
        <f t="shared" si="0"/>
        <v>68000</v>
      </c>
      <c r="I11" s="22">
        <f t="shared" si="1"/>
        <v>68000</v>
      </c>
    </row>
    <row r="12" spans="1:9" x14ac:dyDescent="0.25">
      <c r="A12" s="24">
        <v>4</v>
      </c>
      <c r="B12" s="121" t="s">
        <v>136</v>
      </c>
      <c r="C12" s="115">
        <v>100</v>
      </c>
      <c r="D12" s="122" t="s">
        <v>36</v>
      </c>
      <c r="E12" s="28"/>
      <c r="F12" s="5"/>
      <c r="G12" s="5">
        <v>850</v>
      </c>
      <c r="H12" s="20">
        <f t="shared" si="0"/>
        <v>85000</v>
      </c>
      <c r="I12" s="22">
        <f t="shared" si="1"/>
        <v>85000</v>
      </c>
    </row>
    <row r="13" spans="1:9" x14ac:dyDescent="0.25">
      <c r="A13" s="24">
        <v>5</v>
      </c>
      <c r="B13" s="121" t="s">
        <v>108</v>
      </c>
      <c r="C13" s="115">
        <v>40</v>
      </c>
      <c r="D13" s="122" t="s">
        <v>36</v>
      </c>
      <c r="E13" s="28"/>
      <c r="F13" s="5"/>
      <c r="G13" s="5">
        <v>850</v>
      </c>
      <c r="H13" s="20">
        <f t="shared" si="0"/>
        <v>34000</v>
      </c>
      <c r="I13" s="22">
        <f t="shared" si="1"/>
        <v>34000</v>
      </c>
    </row>
    <row r="14" spans="1:9" x14ac:dyDescent="0.25">
      <c r="A14" s="24">
        <v>6</v>
      </c>
      <c r="B14" s="121" t="s">
        <v>155</v>
      </c>
      <c r="C14" s="115">
        <v>6</v>
      </c>
      <c r="D14" s="122" t="s">
        <v>36</v>
      </c>
      <c r="E14" s="28"/>
      <c r="F14" s="5"/>
      <c r="G14" s="5">
        <v>600</v>
      </c>
      <c r="H14" s="20">
        <f t="shared" si="0"/>
        <v>3600</v>
      </c>
      <c r="I14" s="22">
        <f t="shared" si="1"/>
        <v>3600</v>
      </c>
    </row>
    <row r="15" spans="1:9" x14ac:dyDescent="0.25">
      <c r="A15" s="24">
        <v>7</v>
      </c>
      <c r="B15" s="121" t="s">
        <v>154</v>
      </c>
      <c r="C15" s="115">
        <v>6</v>
      </c>
      <c r="D15" s="122" t="s">
        <v>36</v>
      </c>
      <c r="E15" s="28"/>
      <c r="F15" s="5"/>
      <c r="G15" s="5">
        <v>600</v>
      </c>
      <c r="H15" s="20">
        <f t="shared" si="0"/>
        <v>3600</v>
      </c>
      <c r="I15" s="22">
        <f t="shared" si="1"/>
        <v>3600</v>
      </c>
    </row>
    <row r="16" spans="1:9" x14ac:dyDescent="0.25">
      <c r="A16" s="24">
        <v>8</v>
      </c>
      <c r="B16" s="30" t="s">
        <v>153</v>
      </c>
      <c r="C16" s="6">
        <v>6</v>
      </c>
      <c r="D16" s="31" t="s">
        <v>36</v>
      </c>
      <c r="E16" s="28"/>
      <c r="F16" s="5"/>
      <c r="G16" s="5">
        <v>850</v>
      </c>
      <c r="H16" s="20">
        <f t="shared" si="0"/>
        <v>5100</v>
      </c>
      <c r="I16" s="22">
        <f t="shared" si="1"/>
        <v>5100</v>
      </c>
    </row>
    <row r="17" spans="1:9" x14ac:dyDescent="0.25">
      <c r="A17" s="24">
        <v>9</v>
      </c>
      <c r="B17" s="30"/>
      <c r="C17" s="6"/>
      <c r="D17" s="31"/>
      <c r="E17" s="28"/>
      <c r="F17" s="5">
        <f t="shared" ref="F17:F23" si="2">C17*E17</f>
        <v>0</v>
      </c>
      <c r="G17" s="5"/>
      <c r="H17" s="20">
        <f t="shared" si="0"/>
        <v>0</v>
      </c>
      <c r="I17" s="22">
        <f t="shared" si="1"/>
        <v>0</v>
      </c>
    </row>
    <row r="18" spans="1:9" x14ac:dyDescent="0.25">
      <c r="A18" s="24">
        <v>10</v>
      </c>
      <c r="B18" s="30"/>
      <c r="C18" s="6"/>
      <c r="D18" s="31"/>
      <c r="E18" s="28"/>
      <c r="F18" s="5">
        <f t="shared" si="2"/>
        <v>0</v>
      </c>
      <c r="G18" s="5"/>
      <c r="H18" s="20">
        <f t="shared" si="0"/>
        <v>0</v>
      </c>
      <c r="I18" s="22">
        <f t="shared" si="1"/>
        <v>0</v>
      </c>
    </row>
    <row r="19" spans="1:9" x14ac:dyDescent="0.25">
      <c r="A19" s="24">
        <v>11</v>
      </c>
      <c r="B19" s="30"/>
      <c r="C19" s="6"/>
      <c r="D19" s="31"/>
      <c r="E19" s="28"/>
      <c r="F19" s="5">
        <f t="shared" si="2"/>
        <v>0</v>
      </c>
      <c r="G19" s="5"/>
      <c r="H19" s="20">
        <f t="shared" si="0"/>
        <v>0</v>
      </c>
      <c r="I19" s="22">
        <f t="shared" si="1"/>
        <v>0</v>
      </c>
    </row>
    <row r="20" spans="1:9" x14ac:dyDescent="0.25">
      <c r="A20" s="24">
        <v>12</v>
      </c>
      <c r="B20" s="30"/>
      <c r="C20" s="6"/>
      <c r="D20" s="31"/>
      <c r="E20" s="28"/>
      <c r="F20" s="5">
        <f t="shared" si="2"/>
        <v>0</v>
      </c>
      <c r="G20" s="5"/>
      <c r="H20" s="20">
        <f t="shared" si="0"/>
        <v>0</v>
      </c>
      <c r="I20" s="22">
        <f t="shared" si="1"/>
        <v>0</v>
      </c>
    </row>
    <row r="21" spans="1:9" x14ac:dyDescent="0.25">
      <c r="A21" s="24">
        <v>13</v>
      </c>
      <c r="B21" s="30"/>
      <c r="C21" s="6"/>
      <c r="D21" s="31"/>
      <c r="E21" s="28"/>
      <c r="F21" s="5">
        <f t="shared" si="2"/>
        <v>0</v>
      </c>
      <c r="G21" s="5"/>
      <c r="H21" s="20">
        <f t="shared" si="0"/>
        <v>0</v>
      </c>
      <c r="I21" s="22">
        <f t="shared" si="1"/>
        <v>0</v>
      </c>
    </row>
    <row r="22" spans="1:9" x14ac:dyDescent="0.25">
      <c r="A22" s="24">
        <v>14</v>
      </c>
      <c r="B22" s="30"/>
      <c r="C22" s="6"/>
      <c r="D22" s="31"/>
      <c r="E22" s="28"/>
      <c r="F22" s="5">
        <f t="shared" si="2"/>
        <v>0</v>
      </c>
      <c r="G22" s="5"/>
      <c r="H22" s="20">
        <f t="shared" si="0"/>
        <v>0</v>
      </c>
      <c r="I22" s="22">
        <f t="shared" si="1"/>
        <v>0</v>
      </c>
    </row>
    <row r="23" spans="1:9" x14ac:dyDescent="0.25">
      <c r="A23" s="24">
        <v>15</v>
      </c>
      <c r="B23" s="30"/>
      <c r="C23" s="6"/>
      <c r="D23" s="31"/>
      <c r="E23" s="28"/>
      <c r="F23" s="5">
        <f t="shared" si="2"/>
        <v>0</v>
      </c>
      <c r="G23" s="5"/>
      <c r="H23" s="20">
        <f t="shared" si="0"/>
        <v>0</v>
      </c>
      <c r="I23" s="22">
        <f t="shared" si="1"/>
        <v>0</v>
      </c>
    </row>
    <row r="24" spans="1:9" x14ac:dyDescent="0.25">
      <c r="A24" s="24">
        <v>16</v>
      </c>
      <c r="B24" s="30"/>
      <c r="C24" s="6"/>
      <c r="D24" s="31"/>
      <c r="E24" s="28"/>
      <c r="F24" s="5">
        <f t="shared" ref="F24:F25" si="3">C24*E24</f>
        <v>0</v>
      </c>
      <c r="G24" s="5"/>
      <c r="H24" s="20">
        <f t="shared" ref="H24:H27" si="4">C24*G24</f>
        <v>0</v>
      </c>
      <c r="I24" s="22">
        <f t="shared" ref="I24:I27" si="5">F24+H24</f>
        <v>0</v>
      </c>
    </row>
    <row r="25" spans="1:9" ht="15" customHeight="1" x14ac:dyDescent="0.25">
      <c r="A25" s="24">
        <v>17</v>
      </c>
      <c r="B25" s="30"/>
      <c r="C25" s="6"/>
      <c r="D25" s="31"/>
      <c r="E25" s="28"/>
      <c r="F25" s="5">
        <f t="shared" si="3"/>
        <v>0</v>
      </c>
      <c r="G25" s="5"/>
      <c r="H25" s="20">
        <f t="shared" si="4"/>
        <v>0</v>
      </c>
      <c r="I25" s="22">
        <f t="shared" si="5"/>
        <v>0</v>
      </c>
    </row>
    <row r="26" spans="1:9" x14ac:dyDescent="0.25">
      <c r="A26" s="24">
        <v>18</v>
      </c>
      <c r="B26" s="30"/>
      <c r="C26" s="6"/>
      <c r="D26" s="31"/>
      <c r="E26" s="28"/>
      <c r="F26" s="5"/>
      <c r="G26" s="5"/>
      <c r="H26" s="20">
        <f t="shared" si="4"/>
        <v>0</v>
      </c>
      <c r="I26" s="22">
        <f t="shared" si="5"/>
        <v>0</v>
      </c>
    </row>
    <row r="27" spans="1:9" ht="15.75" thickBot="1" x14ac:dyDescent="0.3">
      <c r="A27" s="63">
        <v>19</v>
      </c>
      <c r="B27" s="68" t="s">
        <v>131</v>
      </c>
      <c r="C27" s="11">
        <v>1</v>
      </c>
      <c r="D27" s="64" t="s">
        <v>40</v>
      </c>
      <c r="E27" s="65"/>
      <c r="F27" s="12"/>
      <c r="G27" s="12">
        <v>3000</v>
      </c>
      <c r="H27" s="20">
        <f t="shared" si="4"/>
        <v>3000</v>
      </c>
      <c r="I27" s="22">
        <f t="shared" si="5"/>
        <v>3000</v>
      </c>
    </row>
    <row r="28" spans="1:9" x14ac:dyDescent="0.25">
      <c r="A28" s="44"/>
      <c r="B28" s="69" t="s">
        <v>38</v>
      </c>
      <c r="C28" s="46"/>
      <c r="D28" s="47"/>
      <c r="E28" s="48"/>
      <c r="F28" s="49"/>
      <c r="G28" s="49"/>
      <c r="H28" s="50"/>
      <c r="I28" s="51"/>
    </row>
    <row r="29" spans="1:9" x14ac:dyDescent="0.25">
      <c r="A29" s="38"/>
      <c r="B29" s="30" t="s">
        <v>70</v>
      </c>
      <c r="C29" s="9">
        <v>5</v>
      </c>
      <c r="D29" s="40" t="s">
        <v>36</v>
      </c>
      <c r="E29" s="41"/>
      <c r="F29" s="10"/>
      <c r="G29" s="10">
        <v>2000</v>
      </c>
      <c r="H29" s="20">
        <f t="shared" ref="H29" si="6">C29*G29</f>
        <v>10000</v>
      </c>
      <c r="I29" s="22">
        <f t="shared" ref="I29" si="7">F29+H29</f>
        <v>10000</v>
      </c>
    </row>
    <row r="30" spans="1:9" x14ac:dyDescent="0.25">
      <c r="A30" s="38"/>
      <c r="B30" s="30" t="s">
        <v>71</v>
      </c>
      <c r="C30" s="9">
        <v>1</v>
      </c>
      <c r="D30" s="40" t="s">
        <v>40</v>
      </c>
      <c r="E30" s="41"/>
      <c r="F30" s="10"/>
      <c r="G30" s="10">
        <v>1600</v>
      </c>
      <c r="H30" s="20">
        <f t="shared" ref="H30" si="8">C30*G30</f>
        <v>1600</v>
      </c>
      <c r="I30" s="22">
        <f t="shared" ref="I30" si="9">F30+H30</f>
        <v>1600</v>
      </c>
    </row>
    <row r="31" spans="1:9" x14ac:dyDescent="0.25">
      <c r="A31" s="24"/>
      <c r="B31" s="30" t="s">
        <v>73</v>
      </c>
      <c r="C31" s="6">
        <v>1</v>
      </c>
      <c r="D31" s="126" t="s">
        <v>40</v>
      </c>
      <c r="E31" s="28"/>
      <c r="F31" s="5"/>
      <c r="G31" s="5">
        <v>2800</v>
      </c>
      <c r="H31" s="20">
        <f t="shared" ref="H31:H34" si="10">C31*G31</f>
        <v>2800</v>
      </c>
      <c r="I31" s="22">
        <f t="shared" ref="I31:I34" si="11">F31+H31</f>
        <v>2800</v>
      </c>
    </row>
    <row r="32" spans="1:9" x14ac:dyDescent="0.25">
      <c r="A32" s="24"/>
      <c r="B32" s="30" t="s">
        <v>39</v>
      </c>
      <c r="C32" s="6">
        <v>1</v>
      </c>
      <c r="D32" s="126" t="s">
        <v>40</v>
      </c>
      <c r="E32" s="28"/>
      <c r="F32" s="5"/>
      <c r="G32" s="5">
        <v>4400</v>
      </c>
      <c r="H32" s="20">
        <f t="shared" si="10"/>
        <v>4400</v>
      </c>
      <c r="I32" s="22">
        <f t="shared" si="11"/>
        <v>4400</v>
      </c>
    </row>
    <row r="33" spans="1:9" x14ac:dyDescent="0.25">
      <c r="A33" s="24"/>
      <c r="B33" s="30" t="s">
        <v>132</v>
      </c>
      <c r="C33" s="6">
        <v>1</v>
      </c>
      <c r="D33" s="126" t="s">
        <v>40</v>
      </c>
      <c r="E33" s="28"/>
      <c r="F33" s="5"/>
      <c r="G33" s="5">
        <v>7200</v>
      </c>
      <c r="H33" s="20">
        <f t="shared" si="10"/>
        <v>7200</v>
      </c>
      <c r="I33" s="22">
        <f t="shared" si="11"/>
        <v>7200</v>
      </c>
    </row>
    <row r="34" spans="1:9" ht="15.75" thickBot="1" x14ac:dyDescent="0.3">
      <c r="A34" s="52"/>
      <c r="B34" s="53"/>
      <c r="C34" s="7"/>
      <c r="D34" s="54"/>
      <c r="E34" s="55"/>
      <c r="F34" s="8"/>
      <c r="G34" s="8"/>
      <c r="H34" s="56">
        <f t="shared" si="10"/>
        <v>0</v>
      </c>
      <c r="I34" s="57">
        <f t="shared" si="11"/>
        <v>0</v>
      </c>
    </row>
    <row r="35" spans="1:9" x14ac:dyDescent="0.25">
      <c r="A35" s="38"/>
      <c r="B35" s="39"/>
      <c r="C35" s="9"/>
      <c r="D35" s="40"/>
      <c r="E35" s="41"/>
      <c r="F35" s="10"/>
      <c r="G35" s="10"/>
      <c r="H35" s="42"/>
      <c r="I35" s="43"/>
    </row>
    <row r="36" spans="1:9" x14ac:dyDescent="0.25">
      <c r="A36" s="24" t="s">
        <v>53</v>
      </c>
      <c r="B36" s="30"/>
      <c r="C36" s="6"/>
      <c r="D36" s="31"/>
      <c r="E36" s="37"/>
      <c r="F36" s="5"/>
      <c r="G36" s="5"/>
      <c r="H36" s="20"/>
      <c r="I36" s="22"/>
    </row>
    <row r="37" spans="1:9" x14ac:dyDescent="0.25">
      <c r="A37" s="24" t="s">
        <v>54</v>
      </c>
      <c r="B37" s="30"/>
      <c r="C37" s="6"/>
      <c r="D37" s="31"/>
      <c r="E37" s="37"/>
      <c r="F37" s="5"/>
      <c r="G37" s="5"/>
      <c r="H37" s="20"/>
      <c r="I37" s="22"/>
    </row>
    <row r="38" spans="1:9" x14ac:dyDescent="0.25">
      <c r="A38" s="24" t="s">
        <v>55</v>
      </c>
      <c r="B38" s="30"/>
      <c r="C38" s="6"/>
      <c r="D38" s="31"/>
      <c r="E38" s="28"/>
      <c r="F38" s="5"/>
      <c r="G38" s="5"/>
      <c r="H38" s="20"/>
      <c r="I38" s="22"/>
    </row>
    <row r="39" spans="1:9" x14ac:dyDescent="0.25">
      <c r="A39" s="24" t="s">
        <v>59</v>
      </c>
      <c r="B39" s="30"/>
      <c r="C39" s="6"/>
      <c r="D39" s="31"/>
      <c r="E39" s="28"/>
      <c r="F39" s="5"/>
      <c r="G39" s="5"/>
      <c r="H39" s="20"/>
      <c r="I39" s="22"/>
    </row>
    <row r="40" spans="1:9" ht="15.75" thickBot="1" x14ac:dyDescent="0.3">
      <c r="A40" s="25"/>
      <c r="B40" s="32"/>
      <c r="C40" s="14"/>
      <c r="D40" s="33"/>
      <c r="E40" s="29"/>
      <c r="F40" s="15"/>
      <c r="G40" s="15"/>
      <c r="H40" s="21"/>
      <c r="I40" s="23"/>
    </row>
    <row r="41" spans="1:9" ht="15.75" thickBot="1" x14ac:dyDescent="0.3">
      <c r="A41" s="26"/>
      <c r="B41" s="34" t="s">
        <v>37</v>
      </c>
      <c r="C41" s="13"/>
      <c r="D41" s="35"/>
      <c r="E41" s="58"/>
      <c r="F41" s="59">
        <f>SUM(F9:F40)</f>
        <v>0</v>
      </c>
      <c r="G41" s="60"/>
      <c r="H41" s="61">
        <f>SUM(H9:H40)</f>
        <v>381300</v>
      </c>
      <c r="I41" s="62">
        <f>SUM(I9:I40)</f>
        <v>381300</v>
      </c>
    </row>
  </sheetData>
  <mergeCells count="7">
    <mergeCell ref="I7:I8"/>
    <mergeCell ref="A7:A8"/>
    <mergeCell ref="B7:B8"/>
    <mergeCell ref="C7:C8"/>
    <mergeCell ref="D7:D8"/>
    <mergeCell ref="E7:F7"/>
    <mergeCell ref="G7:H7"/>
  </mergeCells>
  <printOptions horizontalCentered="1"/>
  <pageMargins left="0.39370078740157483" right="0.39370078740157483" top="0.39370078740157483" bottom="0.39370078740157483" header="0.31496062992125984" footer="0.31496062992125984"/>
  <pageSetup paperSize="9" scale="85" orientation="landscape" horizontalDpi="4294967292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0"/>
  </sheetPr>
  <dimension ref="A2:L83"/>
  <sheetViews>
    <sheetView topLeftCell="A61" zoomScale="125" zoomScaleNormal="125" workbookViewId="0">
      <selection activeCell="E81" sqref="E81"/>
    </sheetView>
  </sheetViews>
  <sheetFormatPr defaultRowHeight="15" x14ac:dyDescent="0.25"/>
  <cols>
    <col min="1" max="1" width="4.140625" bestFit="1" customWidth="1"/>
    <col min="2" max="2" width="61" style="2" customWidth="1"/>
    <col min="4" max="4" width="6.85546875" customWidth="1"/>
    <col min="5" max="9" width="16.42578125" style="1" customWidth="1"/>
    <col min="11" max="11" width="14.85546875" customWidth="1"/>
    <col min="12" max="12" width="18.5703125" customWidth="1"/>
  </cols>
  <sheetData>
    <row r="2" spans="1:12" ht="18.75" x14ac:dyDescent="0.3">
      <c r="A2" s="36"/>
      <c r="B2" s="36" t="s">
        <v>87</v>
      </c>
      <c r="C2" t="s">
        <v>49</v>
      </c>
      <c r="E2" s="3" t="s">
        <v>99</v>
      </c>
      <c r="H2" s="16" t="s">
        <v>57</v>
      </c>
      <c r="I2" s="1" t="s">
        <v>109</v>
      </c>
    </row>
    <row r="3" spans="1:12" x14ac:dyDescent="0.25">
      <c r="C3" t="s">
        <v>50</v>
      </c>
      <c r="E3" s="3" t="s">
        <v>100</v>
      </c>
      <c r="H3" s="16" t="s">
        <v>58</v>
      </c>
      <c r="I3" s="18">
        <f>'Souhrn nákladů za stavbu'!I3</f>
        <v>44804</v>
      </c>
    </row>
    <row r="4" spans="1:12" ht="18.75" x14ac:dyDescent="0.3">
      <c r="B4" s="89" t="s">
        <v>97</v>
      </c>
      <c r="C4" t="s">
        <v>52</v>
      </c>
      <c r="E4" s="3" t="s">
        <v>102</v>
      </c>
      <c r="H4" s="16" t="s">
        <v>60</v>
      </c>
      <c r="I4" s="1" t="str">
        <f>'Souhrn nákladů za stavbu'!I4</f>
        <v>Petr Pospíšil</v>
      </c>
    </row>
    <row r="5" spans="1:12" ht="18.75" x14ac:dyDescent="0.3">
      <c r="A5" s="36"/>
      <c r="B5" s="90" t="s">
        <v>98</v>
      </c>
      <c r="C5" t="s">
        <v>51</v>
      </c>
      <c r="E5" s="124" t="s">
        <v>134</v>
      </c>
      <c r="H5" s="16" t="s">
        <v>61</v>
      </c>
      <c r="I5" s="74">
        <v>2</v>
      </c>
    </row>
    <row r="6" spans="1:12" ht="15.75" thickBot="1" x14ac:dyDescent="0.3">
      <c r="E6" s="4"/>
    </row>
    <row r="7" spans="1:12" x14ac:dyDescent="0.25">
      <c r="A7" s="156" t="s">
        <v>0</v>
      </c>
      <c r="B7" s="158" t="s">
        <v>1</v>
      </c>
      <c r="C7" s="160" t="s">
        <v>2</v>
      </c>
      <c r="D7" s="162" t="s">
        <v>3</v>
      </c>
      <c r="E7" s="164" t="s">
        <v>13</v>
      </c>
      <c r="F7" s="165"/>
      <c r="G7" s="165" t="s">
        <v>14</v>
      </c>
      <c r="H7" s="166"/>
      <c r="I7" s="167" t="s">
        <v>4</v>
      </c>
    </row>
    <row r="8" spans="1:12" ht="15.75" thickBot="1" x14ac:dyDescent="0.3">
      <c r="A8" s="157"/>
      <c r="B8" s="159"/>
      <c r="C8" s="161"/>
      <c r="D8" s="163"/>
      <c r="E8" s="27" t="s">
        <v>15</v>
      </c>
      <c r="F8" s="17" t="s">
        <v>12</v>
      </c>
      <c r="G8" s="17" t="s">
        <v>15</v>
      </c>
      <c r="H8" s="19" t="s">
        <v>11</v>
      </c>
      <c r="I8" s="168"/>
    </row>
    <row r="9" spans="1:12" ht="15" customHeight="1" x14ac:dyDescent="0.25">
      <c r="A9" s="44">
        <v>1</v>
      </c>
      <c r="B9" s="121" t="s">
        <v>79</v>
      </c>
      <c r="C9" s="115">
        <v>300</v>
      </c>
      <c r="D9" s="122" t="s">
        <v>36</v>
      </c>
      <c r="E9" s="28"/>
      <c r="F9" s="5">
        <f t="shared" ref="F9:F41" si="0">C9*E9</f>
        <v>0</v>
      </c>
      <c r="G9" s="5">
        <v>600</v>
      </c>
      <c r="H9" s="50">
        <f t="shared" ref="H9:H41" si="1">C9*G9</f>
        <v>180000</v>
      </c>
      <c r="I9" s="51">
        <f t="shared" ref="I9:I41" si="2">F9+H9</f>
        <v>180000</v>
      </c>
    </row>
    <row r="10" spans="1:12" x14ac:dyDescent="0.25">
      <c r="A10" s="24">
        <v>2</v>
      </c>
      <c r="B10" s="121" t="s">
        <v>125</v>
      </c>
      <c r="C10" s="115">
        <v>40</v>
      </c>
      <c r="D10" s="122" t="s">
        <v>36</v>
      </c>
      <c r="E10" s="28"/>
      <c r="F10" s="5">
        <f t="shared" si="0"/>
        <v>0</v>
      </c>
      <c r="G10" s="5">
        <v>600</v>
      </c>
      <c r="H10" s="20">
        <f t="shared" si="1"/>
        <v>24000</v>
      </c>
      <c r="I10" s="22">
        <f t="shared" si="2"/>
        <v>24000</v>
      </c>
    </row>
    <row r="11" spans="1:12" x14ac:dyDescent="0.25">
      <c r="A11" s="24">
        <v>3</v>
      </c>
      <c r="B11" s="121" t="s">
        <v>80</v>
      </c>
      <c r="C11" s="115">
        <v>2</v>
      </c>
      <c r="D11" s="122" t="s">
        <v>7</v>
      </c>
      <c r="E11" s="28"/>
      <c r="F11" s="5">
        <f t="shared" si="0"/>
        <v>0</v>
      </c>
      <c r="G11" s="5">
        <v>15000</v>
      </c>
      <c r="H11" s="20">
        <f t="shared" si="1"/>
        <v>30000</v>
      </c>
      <c r="I11" s="22">
        <f t="shared" si="2"/>
        <v>30000</v>
      </c>
    </row>
    <row r="12" spans="1:12" x14ac:dyDescent="0.25">
      <c r="A12" s="24">
        <v>4</v>
      </c>
      <c r="B12" s="121" t="s">
        <v>151</v>
      </c>
      <c r="C12" s="115">
        <v>12</v>
      </c>
      <c r="D12" s="122" t="s">
        <v>36</v>
      </c>
      <c r="E12" s="28"/>
      <c r="F12" s="5">
        <f t="shared" si="0"/>
        <v>0</v>
      </c>
      <c r="G12" s="5">
        <v>600</v>
      </c>
      <c r="H12" s="20">
        <f t="shared" si="1"/>
        <v>7200</v>
      </c>
      <c r="I12" s="22">
        <f t="shared" si="2"/>
        <v>7200</v>
      </c>
      <c r="K12" s="137"/>
    </row>
    <row r="13" spans="1:12" x14ac:dyDescent="0.25">
      <c r="A13" s="24">
        <v>5</v>
      </c>
      <c r="B13" s="121" t="s">
        <v>41</v>
      </c>
      <c r="C13" s="115">
        <v>120</v>
      </c>
      <c r="D13" s="122" t="s">
        <v>5</v>
      </c>
      <c r="E13" s="28">
        <v>184.8</v>
      </c>
      <c r="F13" s="5">
        <f t="shared" si="0"/>
        <v>22176</v>
      </c>
      <c r="G13" s="5">
        <v>45</v>
      </c>
      <c r="H13" s="20">
        <f t="shared" si="1"/>
        <v>5400</v>
      </c>
      <c r="I13" s="22">
        <f t="shared" si="2"/>
        <v>27576</v>
      </c>
      <c r="K13" s="139"/>
      <c r="L13" s="143"/>
    </row>
    <row r="14" spans="1:12" x14ac:dyDescent="0.25">
      <c r="A14" s="24">
        <v>6</v>
      </c>
      <c r="B14" s="121" t="s">
        <v>165</v>
      </c>
      <c r="C14" s="115">
        <v>3</v>
      </c>
      <c r="D14" s="122" t="s">
        <v>77</v>
      </c>
      <c r="E14" s="28">
        <v>1716.0000000000002</v>
      </c>
      <c r="F14" s="5">
        <f t="shared" si="0"/>
        <v>5148.0000000000009</v>
      </c>
      <c r="G14" s="5">
        <v>1450</v>
      </c>
      <c r="H14" s="20">
        <f t="shared" si="1"/>
        <v>4350</v>
      </c>
      <c r="I14" s="22">
        <f t="shared" si="2"/>
        <v>9498</v>
      </c>
      <c r="K14" s="139"/>
      <c r="L14" s="143"/>
    </row>
    <row r="15" spans="1:12" x14ac:dyDescent="0.25">
      <c r="A15" s="24">
        <v>7</v>
      </c>
      <c r="B15" s="121" t="s">
        <v>42</v>
      </c>
      <c r="C15" s="115">
        <v>12</v>
      </c>
      <c r="D15" s="122" t="s">
        <v>7</v>
      </c>
      <c r="E15" s="28">
        <v>137.5</v>
      </c>
      <c r="F15" s="5">
        <f t="shared" si="0"/>
        <v>1650</v>
      </c>
      <c r="G15" s="5">
        <v>60</v>
      </c>
      <c r="H15" s="20">
        <f t="shared" si="1"/>
        <v>720</v>
      </c>
      <c r="I15" s="22">
        <f t="shared" si="2"/>
        <v>2370</v>
      </c>
      <c r="K15" s="139"/>
      <c r="L15" s="143"/>
    </row>
    <row r="16" spans="1:12" x14ac:dyDescent="0.25">
      <c r="A16" s="24">
        <v>8</v>
      </c>
      <c r="B16" s="121" t="s">
        <v>43</v>
      </c>
      <c r="C16" s="115">
        <v>20</v>
      </c>
      <c r="D16" s="122" t="s">
        <v>7</v>
      </c>
      <c r="E16" s="28">
        <v>592.90000000000009</v>
      </c>
      <c r="F16" s="5">
        <f t="shared" si="0"/>
        <v>11858.000000000002</v>
      </c>
      <c r="G16" s="5">
        <v>60</v>
      </c>
      <c r="H16" s="20">
        <f t="shared" si="1"/>
        <v>1200</v>
      </c>
      <c r="I16" s="22">
        <f t="shared" si="2"/>
        <v>13058.000000000002</v>
      </c>
      <c r="K16" s="139"/>
      <c r="L16" s="143"/>
    </row>
    <row r="17" spans="1:12" x14ac:dyDescent="0.25">
      <c r="A17" s="24">
        <v>9</v>
      </c>
      <c r="B17" s="136" t="s">
        <v>126</v>
      </c>
      <c r="C17" s="115">
        <v>420</v>
      </c>
      <c r="D17" s="115" t="s">
        <v>81</v>
      </c>
      <c r="E17" s="5">
        <v>968.00000000000011</v>
      </c>
      <c r="F17" s="5">
        <f t="shared" si="0"/>
        <v>406560.00000000006</v>
      </c>
      <c r="G17" s="5">
        <v>65</v>
      </c>
      <c r="H17" s="20">
        <f t="shared" si="1"/>
        <v>27300</v>
      </c>
      <c r="I17" s="22">
        <f t="shared" si="2"/>
        <v>433860.00000000006</v>
      </c>
      <c r="K17" s="139"/>
      <c r="L17" s="143"/>
    </row>
    <row r="18" spans="1:12" x14ac:dyDescent="0.25">
      <c r="A18" s="24">
        <v>10</v>
      </c>
      <c r="B18" s="125" t="s">
        <v>69</v>
      </c>
      <c r="C18" s="117">
        <v>64</v>
      </c>
      <c r="D18" s="126" t="s">
        <v>7</v>
      </c>
      <c r="E18" s="41">
        <v>170.5</v>
      </c>
      <c r="F18" s="5">
        <f t="shared" si="0"/>
        <v>10912</v>
      </c>
      <c r="G18" s="10">
        <v>350</v>
      </c>
      <c r="H18" s="20">
        <f t="shared" si="1"/>
        <v>22400</v>
      </c>
      <c r="I18" s="22">
        <f t="shared" si="2"/>
        <v>33312</v>
      </c>
      <c r="K18" s="139"/>
      <c r="L18" s="143"/>
    </row>
    <row r="19" spans="1:12" x14ac:dyDescent="0.25">
      <c r="A19" s="24">
        <v>11</v>
      </c>
      <c r="B19" s="121" t="s">
        <v>82</v>
      </c>
      <c r="C19" s="115">
        <v>400</v>
      </c>
      <c r="D19" s="122" t="s">
        <v>7</v>
      </c>
      <c r="E19" s="28">
        <v>2.9480000000000004</v>
      </c>
      <c r="F19" s="5">
        <f t="shared" si="0"/>
        <v>1179.2000000000003</v>
      </c>
      <c r="G19" s="5">
        <v>8</v>
      </c>
      <c r="H19" s="20">
        <f t="shared" si="1"/>
        <v>3200</v>
      </c>
      <c r="I19" s="22">
        <f t="shared" si="2"/>
        <v>4379.2000000000007</v>
      </c>
      <c r="K19" s="139"/>
      <c r="L19" s="143"/>
    </row>
    <row r="20" spans="1:12" x14ac:dyDescent="0.25">
      <c r="A20" s="24">
        <v>12</v>
      </c>
      <c r="B20" s="121" t="s">
        <v>83</v>
      </c>
      <c r="C20" s="115">
        <v>8</v>
      </c>
      <c r="D20" s="122" t="s">
        <v>5</v>
      </c>
      <c r="E20" s="28">
        <v>242.00000000000003</v>
      </c>
      <c r="F20" s="5">
        <f t="shared" si="0"/>
        <v>1936.0000000000002</v>
      </c>
      <c r="G20" s="5">
        <v>350</v>
      </c>
      <c r="H20" s="20">
        <f t="shared" si="1"/>
        <v>2800</v>
      </c>
      <c r="I20" s="22">
        <f t="shared" si="2"/>
        <v>4736</v>
      </c>
      <c r="K20" s="139"/>
      <c r="L20" s="143"/>
    </row>
    <row r="21" spans="1:12" ht="15" customHeight="1" x14ac:dyDescent="0.25">
      <c r="A21" s="24">
        <v>13</v>
      </c>
      <c r="B21" s="121" t="s">
        <v>16</v>
      </c>
      <c r="C21" s="115">
        <v>45</v>
      </c>
      <c r="D21" s="122" t="s">
        <v>5</v>
      </c>
      <c r="E21" s="28">
        <v>212.3</v>
      </c>
      <c r="F21" s="5">
        <f t="shared" si="0"/>
        <v>9553.5</v>
      </c>
      <c r="G21" s="5">
        <v>45</v>
      </c>
      <c r="H21" s="20">
        <f t="shared" si="1"/>
        <v>2025</v>
      </c>
      <c r="I21" s="22">
        <f t="shared" si="2"/>
        <v>11578.5</v>
      </c>
      <c r="K21" s="139"/>
      <c r="L21" s="143"/>
    </row>
    <row r="22" spans="1:12" ht="15" customHeight="1" x14ac:dyDescent="0.25">
      <c r="A22" s="24">
        <v>14</v>
      </c>
      <c r="B22" s="121" t="s">
        <v>127</v>
      </c>
      <c r="C22" s="115">
        <v>2</v>
      </c>
      <c r="D22" s="122" t="s">
        <v>77</v>
      </c>
      <c r="E22" s="28">
        <v>6490.0000000000009</v>
      </c>
      <c r="F22" s="5">
        <f t="shared" si="0"/>
        <v>12980.000000000002</v>
      </c>
      <c r="G22" s="5">
        <v>1800</v>
      </c>
      <c r="H22" s="20">
        <f t="shared" si="1"/>
        <v>3600</v>
      </c>
      <c r="I22" s="22">
        <f t="shared" si="2"/>
        <v>16580</v>
      </c>
      <c r="K22" s="139"/>
      <c r="L22" s="143"/>
    </row>
    <row r="23" spans="1:12" x14ac:dyDescent="0.25">
      <c r="A23" s="24">
        <v>15</v>
      </c>
      <c r="B23" s="121" t="s">
        <v>128</v>
      </c>
      <c r="C23" s="115">
        <v>1</v>
      </c>
      <c r="D23" s="122" t="s">
        <v>6</v>
      </c>
      <c r="E23" s="28">
        <v>11272.800000000001</v>
      </c>
      <c r="F23" s="5">
        <f t="shared" si="0"/>
        <v>11272.800000000001</v>
      </c>
      <c r="G23" s="5">
        <v>1800</v>
      </c>
      <c r="H23" s="20">
        <f t="shared" si="1"/>
        <v>1800</v>
      </c>
      <c r="I23" s="22">
        <f t="shared" si="2"/>
        <v>13072.800000000001</v>
      </c>
      <c r="K23" s="139"/>
      <c r="L23" s="143"/>
    </row>
    <row r="24" spans="1:12" x14ac:dyDescent="0.25">
      <c r="A24" s="24">
        <v>16</v>
      </c>
      <c r="B24" s="121" t="s">
        <v>129</v>
      </c>
      <c r="C24" s="115">
        <v>35</v>
      </c>
      <c r="D24" s="122" t="s">
        <v>5</v>
      </c>
      <c r="E24" s="28">
        <v>484.00000000000006</v>
      </c>
      <c r="F24" s="5">
        <f t="shared" si="0"/>
        <v>16940.000000000004</v>
      </c>
      <c r="G24" s="5">
        <v>60</v>
      </c>
      <c r="H24" s="20">
        <f t="shared" si="1"/>
        <v>2100</v>
      </c>
      <c r="I24" s="22">
        <f t="shared" si="2"/>
        <v>19040.000000000004</v>
      </c>
      <c r="K24" s="139"/>
      <c r="L24" s="143"/>
    </row>
    <row r="25" spans="1:12" x14ac:dyDescent="0.25">
      <c r="A25" s="24">
        <v>17</v>
      </c>
      <c r="B25" s="121" t="s">
        <v>130</v>
      </c>
      <c r="C25" s="115">
        <v>22</v>
      </c>
      <c r="D25" s="122" t="s">
        <v>7</v>
      </c>
      <c r="E25" s="28">
        <v>60.500000000000007</v>
      </c>
      <c r="F25" s="5">
        <f t="shared" si="0"/>
        <v>1331.0000000000002</v>
      </c>
      <c r="G25" s="5">
        <v>120</v>
      </c>
      <c r="H25" s="20">
        <f t="shared" si="1"/>
        <v>2640</v>
      </c>
      <c r="I25" s="22">
        <f t="shared" si="2"/>
        <v>3971</v>
      </c>
      <c r="K25" s="139"/>
      <c r="L25" s="143"/>
    </row>
    <row r="26" spans="1:12" x14ac:dyDescent="0.25">
      <c r="A26" s="24">
        <v>18</v>
      </c>
      <c r="B26" s="121" t="s">
        <v>138</v>
      </c>
      <c r="C26" s="115">
        <v>150</v>
      </c>
      <c r="D26" s="122" t="s">
        <v>5</v>
      </c>
      <c r="E26" s="28">
        <v>655.6</v>
      </c>
      <c r="F26" s="5">
        <f t="shared" si="0"/>
        <v>98340</v>
      </c>
      <c r="G26" s="5">
        <v>60</v>
      </c>
      <c r="H26" s="20">
        <f t="shared" si="1"/>
        <v>9000</v>
      </c>
      <c r="I26" s="22">
        <f t="shared" si="2"/>
        <v>107340</v>
      </c>
      <c r="K26" s="139"/>
      <c r="L26" s="143"/>
    </row>
    <row r="27" spans="1:12" x14ac:dyDescent="0.25">
      <c r="A27" s="24">
        <v>19</v>
      </c>
      <c r="B27" s="121" t="s">
        <v>139</v>
      </c>
      <c r="C27" s="115">
        <v>45</v>
      </c>
      <c r="D27" s="122" t="s">
        <v>5</v>
      </c>
      <c r="E27" s="28">
        <v>382.14</v>
      </c>
      <c r="F27" s="5">
        <f t="shared" si="0"/>
        <v>17196.3</v>
      </c>
      <c r="G27" s="5">
        <v>53</v>
      </c>
      <c r="H27" s="20">
        <f t="shared" si="1"/>
        <v>2385</v>
      </c>
      <c r="I27" s="22">
        <f t="shared" si="2"/>
        <v>19581.3</v>
      </c>
      <c r="K27" s="139"/>
      <c r="L27" s="143"/>
    </row>
    <row r="28" spans="1:12" x14ac:dyDescent="0.25">
      <c r="A28" s="24">
        <v>20</v>
      </c>
      <c r="B28" s="121" t="s">
        <v>140</v>
      </c>
      <c r="C28" s="115">
        <v>25</v>
      </c>
      <c r="D28" s="122" t="s">
        <v>5</v>
      </c>
      <c r="E28" s="28">
        <v>222.80280000000002</v>
      </c>
      <c r="F28" s="5">
        <f t="shared" si="0"/>
        <v>5570.0700000000006</v>
      </c>
      <c r="G28" s="5">
        <v>45</v>
      </c>
      <c r="H28" s="20">
        <f t="shared" si="1"/>
        <v>1125</v>
      </c>
      <c r="I28" s="22">
        <f t="shared" si="2"/>
        <v>6695.0700000000006</v>
      </c>
      <c r="K28" s="139"/>
      <c r="L28" s="143"/>
    </row>
    <row r="29" spans="1:12" x14ac:dyDescent="0.25">
      <c r="A29" s="24">
        <v>21</v>
      </c>
      <c r="B29" s="121" t="s">
        <v>146</v>
      </c>
      <c r="C29" s="115">
        <v>30</v>
      </c>
      <c r="D29" s="122" t="s">
        <v>7</v>
      </c>
      <c r="E29" s="28">
        <v>3190.0000000000005</v>
      </c>
      <c r="F29" s="5">
        <f t="shared" si="0"/>
        <v>95700.000000000015</v>
      </c>
      <c r="G29" s="5">
        <v>600</v>
      </c>
      <c r="H29" s="20">
        <f t="shared" si="1"/>
        <v>18000</v>
      </c>
      <c r="I29" s="22">
        <f t="shared" si="2"/>
        <v>113700.00000000001</v>
      </c>
      <c r="K29" s="139"/>
      <c r="L29" s="143"/>
    </row>
    <row r="30" spans="1:12" x14ac:dyDescent="0.25">
      <c r="A30" s="24">
        <v>22</v>
      </c>
      <c r="B30" s="121" t="s">
        <v>141</v>
      </c>
      <c r="C30" s="115">
        <v>6</v>
      </c>
      <c r="D30" s="122" t="s">
        <v>7</v>
      </c>
      <c r="E30" s="28">
        <v>2299</v>
      </c>
      <c r="F30" s="5">
        <f t="shared" si="0"/>
        <v>13794</v>
      </c>
      <c r="G30" s="5">
        <v>450</v>
      </c>
      <c r="H30" s="20">
        <f t="shared" si="1"/>
        <v>2700</v>
      </c>
      <c r="I30" s="22">
        <f t="shared" si="2"/>
        <v>16494</v>
      </c>
      <c r="K30" s="139"/>
      <c r="L30" s="143"/>
    </row>
    <row r="31" spans="1:12" x14ac:dyDescent="0.25">
      <c r="A31" s="24">
        <v>23</v>
      </c>
      <c r="B31" s="121" t="s">
        <v>145</v>
      </c>
      <c r="C31" s="115">
        <v>3</v>
      </c>
      <c r="D31" s="122" t="s">
        <v>7</v>
      </c>
      <c r="E31" s="28">
        <v>1689.6000000000001</v>
      </c>
      <c r="F31" s="5">
        <f t="shared" si="0"/>
        <v>5068.8</v>
      </c>
      <c r="G31" s="5">
        <v>350</v>
      </c>
      <c r="H31" s="20">
        <f t="shared" si="1"/>
        <v>1050</v>
      </c>
      <c r="I31" s="22">
        <f t="shared" si="2"/>
        <v>6118.8</v>
      </c>
      <c r="K31" s="139"/>
      <c r="L31" s="143"/>
    </row>
    <row r="32" spans="1:12" x14ac:dyDescent="0.25">
      <c r="A32" s="24">
        <v>24</v>
      </c>
      <c r="B32" s="121" t="s">
        <v>142</v>
      </c>
      <c r="C32" s="115">
        <v>45</v>
      </c>
      <c r="D32" s="122" t="s">
        <v>5</v>
      </c>
      <c r="E32" s="28">
        <v>98.45</v>
      </c>
      <c r="F32" s="5">
        <f t="shared" si="0"/>
        <v>4430.25</v>
      </c>
      <c r="G32" s="5">
        <v>28.5</v>
      </c>
      <c r="H32" s="20">
        <f t="shared" si="1"/>
        <v>1282.5</v>
      </c>
      <c r="I32" s="22">
        <f t="shared" si="2"/>
        <v>5712.75</v>
      </c>
      <c r="K32" s="139"/>
      <c r="L32" s="143"/>
    </row>
    <row r="33" spans="1:12" x14ac:dyDescent="0.25">
      <c r="A33" s="24">
        <v>25</v>
      </c>
      <c r="B33" s="121" t="s">
        <v>143</v>
      </c>
      <c r="C33" s="115">
        <v>15</v>
      </c>
      <c r="D33" s="122" t="s">
        <v>5</v>
      </c>
      <c r="E33" s="28">
        <v>59.532000000000004</v>
      </c>
      <c r="F33" s="5">
        <f t="shared" si="0"/>
        <v>892.98</v>
      </c>
      <c r="G33" s="5">
        <v>28.5</v>
      </c>
      <c r="H33" s="20">
        <f t="shared" si="1"/>
        <v>427.5</v>
      </c>
      <c r="I33" s="22">
        <f t="shared" si="2"/>
        <v>1320.48</v>
      </c>
      <c r="K33" s="139"/>
      <c r="L33" s="143"/>
    </row>
    <row r="34" spans="1:12" ht="15" customHeight="1" x14ac:dyDescent="0.25">
      <c r="A34" s="24">
        <v>26</v>
      </c>
      <c r="B34" s="121" t="s">
        <v>144</v>
      </c>
      <c r="C34" s="115">
        <v>30</v>
      </c>
      <c r="D34" s="122" t="s">
        <v>5</v>
      </c>
      <c r="E34" s="28">
        <v>34.628</v>
      </c>
      <c r="F34" s="5">
        <f t="shared" si="0"/>
        <v>1038.8399999999999</v>
      </c>
      <c r="G34" s="5">
        <v>22</v>
      </c>
      <c r="H34" s="20">
        <f t="shared" si="1"/>
        <v>660</v>
      </c>
      <c r="I34" s="22">
        <f t="shared" si="2"/>
        <v>1698.84</v>
      </c>
      <c r="K34" s="139"/>
      <c r="L34" s="143"/>
    </row>
    <row r="35" spans="1:12" ht="15" customHeight="1" x14ac:dyDescent="0.25">
      <c r="A35" s="24">
        <v>27</v>
      </c>
      <c r="B35" s="68" t="s">
        <v>149</v>
      </c>
      <c r="C35" s="11">
        <v>2</v>
      </c>
      <c r="D35" s="64" t="s">
        <v>5</v>
      </c>
      <c r="E35" s="65">
        <v>707.85</v>
      </c>
      <c r="F35" s="5">
        <f t="shared" si="0"/>
        <v>1415.7</v>
      </c>
      <c r="G35" s="12">
        <v>800</v>
      </c>
      <c r="H35" s="20">
        <f t="shared" si="1"/>
        <v>1600</v>
      </c>
      <c r="I35" s="22">
        <f t="shared" si="2"/>
        <v>3015.7</v>
      </c>
      <c r="K35" s="139"/>
      <c r="L35" s="143"/>
    </row>
    <row r="36" spans="1:12" ht="15" customHeight="1" x14ac:dyDescent="0.25">
      <c r="A36" s="24">
        <v>28</v>
      </c>
      <c r="B36" s="30" t="s">
        <v>152</v>
      </c>
      <c r="C36" s="6">
        <v>3</v>
      </c>
      <c r="D36" s="31" t="s">
        <v>36</v>
      </c>
      <c r="E36" s="28">
        <v>0</v>
      </c>
      <c r="F36" s="5">
        <f t="shared" si="0"/>
        <v>0</v>
      </c>
      <c r="G36" s="5">
        <v>850</v>
      </c>
      <c r="H36" s="20">
        <f t="shared" si="1"/>
        <v>2550</v>
      </c>
      <c r="I36" s="22">
        <f t="shared" si="2"/>
        <v>2550</v>
      </c>
      <c r="K36" s="139"/>
      <c r="L36" s="143"/>
    </row>
    <row r="37" spans="1:12" x14ac:dyDescent="0.25">
      <c r="A37" s="24">
        <v>29</v>
      </c>
      <c r="B37" s="30" t="s">
        <v>156</v>
      </c>
      <c r="C37" s="6">
        <v>4</v>
      </c>
      <c r="D37" s="31" t="s">
        <v>7</v>
      </c>
      <c r="E37" s="28">
        <v>731.50000000000011</v>
      </c>
      <c r="F37" s="5">
        <f t="shared" si="0"/>
        <v>2926.0000000000005</v>
      </c>
      <c r="G37" s="5">
        <v>200</v>
      </c>
      <c r="H37" s="20">
        <f t="shared" si="1"/>
        <v>800</v>
      </c>
      <c r="I37" s="22">
        <f t="shared" si="2"/>
        <v>3726.0000000000005</v>
      </c>
      <c r="K37" s="139"/>
      <c r="L37" s="143"/>
    </row>
    <row r="38" spans="1:12" x14ac:dyDescent="0.25">
      <c r="A38" s="24">
        <v>30</v>
      </c>
      <c r="B38" s="121" t="s">
        <v>133</v>
      </c>
      <c r="C38" s="115">
        <v>4</v>
      </c>
      <c r="D38" s="122" t="s">
        <v>7</v>
      </c>
      <c r="E38" s="28">
        <v>687.5</v>
      </c>
      <c r="F38" s="5">
        <f t="shared" si="0"/>
        <v>2750</v>
      </c>
      <c r="G38" s="5">
        <v>1250</v>
      </c>
      <c r="H38" s="20">
        <f t="shared" si="1"/>
        <v>5000</v>
      </c>
      <c r="I38" s="22">
        <f t="shared" si="2"/>
        <v>7750</v>
      </c>
      <c r="K38" s="139"/>
      <c r="L38" s="143"/>
    </row>
    <row r="39" spans="1:12" x14ac:dyDescent="0.25">
      <c r="A39" s="24">
        <v>31</v>
      </c>
      <c r="B39" s="30" t="s">
        <v>157</v>
      </c>
      <c r="C39" s="6">
        <v>8</v>
      </c>
      <c r="D39" s="31" t="s">
        <v>7</v>
      </c>
      <c r="E39" s="28">
        <v>385.00000000000006</v>
      </c>
      <c r="F39" s="5">
        <f t="shared" si="0"/>
        <v>3080.0000000000005</v>
      </c>
      <c r="G39" s="5">
        <v>350</v>
      </c>
      <c r="H39" s="20">
        <f t="shared" si="1"/>
        <v>2800</v>
      </c>
      <c r="I39" s="22">
        <f t="shared" si="2"/>
        <v>5880</v>
      </c>
      <c r="K39" s="139"/>
      <c r="L39" s="143"/>
    </row>
    <row r="40" spans="1:12" x14ac:dyDescent="0.25">
      <c r="A40" s="24">
        <v>32</v>
      </c>
      <c r="B40" s="30" t="s">
        <v>158</v>
      </c>
      <c r="C40" s="6">
        <v>12</v>
      </c>
      <c r="D40" s="31" t="s">
        <v>5</v>
      </c>
      <c r="E40" s="28">
        <v>41.360000000000007</v>
      </c>
      <c r="F40" s="5">
        <f t="shared" si="0"/>
        <v>496.32000000000005</v>
      </c>
      <c r="G40" s="5">
        <v>25</v>
      </c>
      <c r="H40" s="20">
        <f t="shared" si="1"/>
        <v>300</v>
      </c>
      <c r="I40" s="22">
        <f t="shared" si="2"/>
        <v>796.32</v>
      </c>
      <c r="K40" s="139"/>
      <c r="L40" s="143"/>
    </row>
    <row r="41" spans="1:12" ht="15.75" thickBot="1" x14ac:dyDescent="0.3">
      <c r="A41" s="52">
        <v>33</v>
      </c>
      <c r="B41" s="53" t="s">
        <v>159</v>
      </c>
      <c r="C41" s="7">
        <v>40</v>
      </c>
      <c r="D41" s="54" t="s">
        <v>7</v>
      </c>
      <c r="E41" s="55">
        <v>11.110000000000001</v>
      </c>
      <c r="F41" s="8">
        <f t="shared" si="0"/>
        <v>444.40000000000003</v>
      </c>
      <c r="G41" s="8">
        <v>25</v>
      </c>
      <c r="H41" s="56">
        <f t="shared" si="1"/>
        <v>1000</v>
      </c>
      <c r="I41" s="57">
        <f t="shared" si="2"/>
        <v>1444.4</v>
      </c>
      <c r="K41" s="139"/>
      <c r="L41" s="143"/>
    </row>
    <row r="44" spans="1:12" ht="18.75" x14ac:dyDescent="0.3">
      <c r="A44" s="36"/>
      <c r="B44" s="36" t="s">
        <v>87</v>
      </c>
      <c r="C44" t="s">
        <v>49</v>
      </c>
      <c r="E44" s="3" t="s">
        <v>99</v>
      </c>
      <c r="H44" s="16" t="s">
        <v>57</v>
      </c>
      <c r="I44" s="1" t="s">
        <v>110</v>
      </c>
    </row>
    <row r="45" spans="1:12" x14ac:dyDescent="0.25">
      <c r="C45" t="s">
        <v>50</v>
      </c>
      <c r="E45" s="3" t="s">
        <v>100</v>
      </c>
      <c r="H45" s="16" t="s">
        <v>58</v>
      </c>
      <c r="I45" s="18">
        <f>'Souhrn nákladů za stavbu'!I3</f>
        <v>44804</v>
      </c>
    </row>
    <row r="46" spans="1:12" ht="18.75" x14ac:dyDescent="0.3">
      <c r="B46" s="89" t="s">
        <v>97</v>
      </c>
      <c r="C46" t="s">
        <v>52</v>
      </c>
      <c r="E46" s="3" t="s">
        <v>102</v>
      </c>
      <c r="H46" s="16" t="s">
        <v>60</v>
      </c>
      <c r="I46" s="1" t="str">
        <f>'Souhrn nákladů za stavbu'!I4</f>
        <v>Petr Pospíšil</v>
      </c>
    </row>
    <row r="47" spans="1:12" ht="18.75" x14ac:dyDescent="0.3">
      <c r="A47" s="36"/>
      <c r="B47" s="90" t="s">
        <v>98</v>
      </c>
      <c r="C47" t="s">
        <v>51</v>
      </c>
      <c r="E47" s="36" t="str">
        <f>E5</f>
        <v>Úprava TS-  montáž technologie</v>
      </c>
      <c r="H47" s="16" t="s">
        <v>61</v>
      </c>
      <c r="I47" s="74">
        <v>2</v>
      </c>
    </row>
    <row r="48" spans="1:12" ht="15.75" thickBot="1" x14ac:dyDescent="0.3">
      <c r="E48" s="4"/>
    </row>
    <row r="49" spans="1:12" x14ac:dyDescent="0.25">
      <c r="A49" s="156" t="s">
        <v>0</v>
      </c>
      <c r="B49" s="158" t="s">
        <v>1</v>
      </c>
      <c r="C49" s="160" t="s">
        <v>2</v>
      </c>
      <c r="D49" s="162" t="s">
        <v>3</v>
      </c>
      <c r="E49" s="164" t="s">
        <v>13</v>
      </c>
      <c r="F49" s="165"/>
      <c r="G49" s="165" t="s">
        <v>14</v>
      </c>
      <c r="H49" s="166"/>
      <c r="I49" s="151" t="s">
        <v>4</v>
      </c>
    </row>
    <row r="50" spans="1:12" ht="15.75" thickBot="1" x14ac:dyDescent="0.3">
      <c r="A50" s="157"/>
      <c r="B50" s="159"/>
      <c r="C50" s="161"/>
      <c r="D50" s="163"/>
      <c r="E50" s="27" t="s">
        <v>15</v>
      </c>
      <c r="F50" s="17" t="s">
        <v>12</v>
      </c>
      <c r="G50" s="17" t="s">
        <v>15</v>
      </c>
      <c r="H50" s="19" t="s">
        <v>11</v>
      </c>
      <c r="I50" s="152"/>
    </row>
    <row r="51" spans="1:12" ht="15.75" customHeight="1" x14ac:dyDescent="0.25">
      <c r="A51" s="44">
        <v>34</v>
      </c>
      <c r="B51" s="45" t="s">
        <v>160</v>
      </c>
      <c r="C51" s="46">
        <v>10</v>
      </c>
      <c r="D51" s="47" t="s">
        <v>81</v>
      </c>
      <c r="E51" s="48">
        <v>20.845000000000002</v>
      </c>
      <c r="F51" s="49">
        <f t="shared" ref="F51:F76" si="3">C51*E51</f>
        <v>208.45000000000002</v>
      </c>
      <c r="G51" s="49">
        <v>25</v>
      </c>
      <c r="H51" s="50">
        <f t="shared" ref="H51:H78" si="4">C51*G51</f>
        <v>250</v>
      </c>
      <c r="I51" s="51">
        <f t="shared" ref="I51:I76" si="5">F51+H51</f>
        <v>458.45000000000005</v>
      </c>
    </row>
    <row r="52" spans="1:12" x14ac:dyDescent="0.25">
      <c r="A52" s="24">
        <v>35</v>
      </c>
      <c r="B52" s="121" t="s">
        <v>161</v>
      </c>
      <c r="C52" s="6">
        <v>30</v>
      </c>
      <c r="D52" s="31" t="s">
        <v>5</v>
      </c>
      <c r="E52" s="28">
        <v>91.475999999999999</v>
      </c>
      <c r="F52" s="5">
        <f t="shared" si="3"/>
        <v>2744.2799999999997</v>
      </c>
      <c r="G52" s="5">
        <v>35</v>
      </c>
      <c r="H52" s="20">
        <f t="shared" si="4"/>
        <v>1050</v>
      </c>
      <c r="I52" s="22">
        <f t="shared" si="5"/>
        <v>3794.2799999999997</v>
      </c>
      <c r="L52" s="114"/>
    </row>
    <row r="53" spans="1:12" x14ac:dyDescent="0.25">
      <c r="A53" s="24">
        <v>36</v>
      </c>
      <c r="B53" s="121" t="s">
        <v>162</v>
      </c>
      <c r="C53" s="6">
        <v>20</v>
      </c>
      <c r="D53" s="31" t="s">
        <v>7</v>
      </c>
      <c r="E53" s="82">
        <v>18.975000000000001</v>
      </c>
      <c r="F53" s="5">
        <f t="shared" si="3"/>
        <v>379.5</v>
      </c>
      <c r="G53" s="5">
        <v>50</v>
      </c>
      <c r="H53" s="20">
        <f t="shared" si="4"/>
        <v>1000</v>
      </c>
      <c r="I53" s="22">
        <f t="shared" si="5"/>
        <v>1379.5</v>
      </c>
      <c r="L53" s="114"/>
    </row>
    <row r="54" spans="1:12" x14ac:dyDescent="0.25">
      <c r="A54" s="24">
        <v>37</v>
      </c>
      <c r="B54" s="30" t="s">
        <v>163</v>
      </c>
      <c r="C54" s="6">
        <v>20</v>
      </c>
      <c r="D54" s="31" t="s">
        <v>164</v>
      </c>
      <c r="E54" s="28">
        <v>1019.7</v>
      </c>
      <c r="F54" s="5">
        <f t="shared" si="3"/>
        <v>20394</v>
      </c>
      <c r="G54" s="5">
        <v>150</v>
      </c>
      <c r="H54" s="20">
        <f t="shared" si="4"/>
        <v>3000</v>
      </c>
      <c r="I54" s="22">
        <f t="shared" si="5"/>
        <v>23394</v>
      </c>
      <c r="L54" s="114"/>
    </row>
    <row r="55" spans="1:12" ht="15.75" customHeight="1" x14ac:dyDescent="0.25">
      <c r="A55" s="24">
        <v>38</v>
      </c>
      <c r="B55" s="30" t="s">
        <v>166</v>
      </c>
      <c r="C55" s="6">
        <v>8</v>
      </c>
      <c r="D55" s="31" t="s">
        <v>7</v>
      </c>
      <c r="E55" s="28">
        <v>305.8</v>
      </c>
      <c r="F55" s="5">
        <f t="shared" si="3"/>
        <v>2446.4</v>
      </c>
      <c r="G55" s="5">
        <v>150</v>
      </c>
      <c r="H55" s="20">
        <f t="shared" si="4"/>
        <v>1200</v>
      </c>
      <c r="I55" s="22">
        <f t="shared" si="5"/>
        <v>3646.4</v>
      </c>
      <c r="L55" s="114"/>
    </row>
    <row r="56" spans="1:12" x14ac:dyDescent="0.25">
      <c r="A56" s="24">
        <v>39</v>
      </c>
      <c r="B56" s="30" t="s">
        <v>167</v>
      </c>
      <c r="C56" s="6">
        <v>4</v>
      </c>
      <c r="D56" s="31" t="s">
        <v>7</v>
      </c>
      <c r="E56" s="28">
        <v>849.37600000000009</v>
      </c>
      <c r="F56" s="5">
        <f t="shared" si="3"/>
        <v>3397.5040000000004</v>
      </c>
      <c r="G56" s="5">
        <v>1200</v>
      </c>
      <c r="H56" s="20">
        <f t="shared" si="4"/>
        <v>4800</v>
      </c>
      <c r="I56" s="22">
        <f t="shared" si="5"/>
        <v>8197.5040000000008</v>
      </c>
      <c r="L56" s="114"/>
    </row>
    <row r="57" spans="1:12" x14ac:dyDescent="0.25">
      <c r="A57" s="24">
        <v>40</v>
      </c>
      <c r="B57" s="30" t="s">
        <v>168</v>
      </c>
      <c r="C57" s="6">
        <v>4</v>
      </c>
      <c r="D57" s="31" t="s">
        <v>7</v>
      </c>
      <c r="E57" s="28">
        <v>432.3</v>
      </c>
      <c r="F57" s="5">
        <f>C57*E57</f>
        <v>1729.2</v>
      </c>
      <c r="G57" s="5">
        <v>250</v>
      </c>
      <c r="H57" s="20">
        <f>C57*G57</f>
        <v>1000</v>
      </c>
      <c r="I57" s="22">
        <f>F57+H57</f>
        <v>2729.2</v>
      </c>
      <c r="L57" s="114"/>
    </row>
    <row r="58" spans="1:12" x14ac:dyDescent="0.25">
      <c r="A58" s="24">
        <v>41</v>
      </c>
      <c r="B58" s="121" t="s">
        <v>169</v>
      </c>
      <c r="C58" s="6">
        <v>6</v>
      </c>
      <c r="D58" s="31" t="s">
        <v>7</v>
      </c>
      <c r="E58" s="28">
        <v>238.42500000000001</v>
      </c>
      <c r="F58" s="5">
        <f t="shared" si="3"/>
        <v>1430.5500000000002</v>
      </c>
      <c r="G58" s="5">
        <v>150</v>
      </c>
      <c r="H58" s="20">
        <f t="shared" si="4"/>
        <v>900</v>
      </c>
      <c r="I58" s="22">
        <f t="shared" si="5"/>
        <v>2330.5500000000002</v>
      </c>
      <c r="L58" s="114"/>
    </row>
    <row r="59" spans="1:12" x14ac:dyDescent="0.25">
      <c r="A59" s="24">
        <v>42</v>
      </c>
      <c r="B59" s="30" t="s">
        <v>170</v>
      </c>
      <c r="C59" s="6">
        <v>20</v>
      </c>
      <c r="D59" s="31" t="s">
        <v>7</v>
      </c>
      <c r="E59" s="28">
        <v>17.930000000000003</v>
      </c>
      <c r="F59" s="5">
        <f t="shared" si="3"/>
        <v>358.60000000000008</v>
      </c>
      <c r="G59" s="5">
        <v>35</v>
      </c>
      <c r="H59" s="20">
        <f t="shared" si="4"/>
        <v>700</v>
      </c>
      <c r="I59" s="22">
        <f t="shared" si="5"/>
        <v>1058.6000000000001</v>
      </c>
      <c r="L59" s="114"/>
    </row>
    <row r="60" spans="1:12" x14ac:dyDescent="0.25">
      <c r="A60" s="24">
        <v>43</v>
      </c>
      <c r="B60" s="30" t="s">
        <v>171</v>
      </c>
      <c r="C60" s="6">
        <v>20</v>
      </c>
      <c r="D60" s="31" t="s">
        <v>7</v>
      </c>
      <c r="E60" s="28">
        <v>68.75</v>
      </c>
      <c r="F60" s="5">
        <f t="shared" si="3"/>
        <v>1375</v>
      </c>
      <c r="G60" s="5">
        <v>35</v>
      </c>
      <c r="H60" s="20">
        <f t="shared" si="4"/>
        <v>700</v>
      </c>
      <c r="I60" s="22">
        <f t="shared" si="5"/>
        <v>2075</v>
      </c>
      <c r="L60" s="114"/>
    </row>
    <row r="61" spans="1:12" x14ac:dyDescent="0.25">
      <c r="A61" s="24">
        <v>44</v>
      </c>
      <c r="B61" s="121" t="s">
        <v>172</v>
      </c>
      <c r="C61" s="6">
        <v>10</v>
      </c>
      <c r="D61" s="31" t="s">
        <v>7</v>
      </c>
      <c r="E61" s="28">
        <v>114.4</v>
      </c>
      <c r="F61" s="5">
        <f t="shared" si="3"/>
        <v>1144</v>
      </c>
      <c r="G61" s="5">
        <v>35</v>
      </c>
      <c r="H61" s="20">
        <f t="shared" si="4"/>
        <v>350</v>
      </c>
      <c r="I61" s="22">
        <f t="shared" si="5"/>
        <v>1494</v>
      </c>
      <c r="L61" s="114"/>
    </row>
    <row r="62" spans="1:12" x14ac:dyDescent="0.25">
      <c r="A62" s="24">
        <v>45</v>
      </c>
      <c r="B62" s="30"/>
      <c r="C62" s="6"/>
      <c r="D62" s="31"/>
      <c r="E62" s="28"/>
      <c r="F62" s="5">
        <f t="shared" si="3"/>
        <v>0</v>
      </c>
      <c r="G62" s="5"/>
      <c r="H62" s="20">
        <f t="shared" si="4"/>
        <v>0</v>
      </c>
      <c r="I62" s="22">
        <f t="shared" si="5"/>
        <v>0</v>
      </c>
    </row>
    <row r="63" spans="1:12" x14ac:dyDescent="0.25">
      <c r="A63" s="24">
        <v>46</v>
      </c>
      <c r="B63" s="30"/>
      <c r="C63" s="6"/>
      <c r="D63" s="31"/>
      <c r="E63" s="28"/>
      <c r="F63" s="5">
        <f t="shared" si="3"/>
        <v>0</v>
      </c>
      <c r="G63" s="5"/>
      <c r="H63" s="20">
        <f t="shared" si="4"/>
        <v>0</v>
      </c>
      <c r="I63" s="22">
        <f t="shared" si="5"/>
        <v>0</v>
      </c>
    </row>
    <row r="64" spans="1:12" x14ac:dyDescent="0.25">
      <c r="A64" s="24">
        <v>47</v>
      </c>
      <c r="B64" s="30"/>
      <c r="C64" s="6"/>
      <c r="D64" s="31"/>
      <c r="E64" s="28"/>
      <c r="F64" s="5">
        <f t="shared" si="3"/>
        <v>0</v>
      </c>
      <c r="G64" s="5"/>
      <c r="H64" s="20">
        <f t="shared" si="4"/>
        <v>0</v>
      </c>
      <c r="I64" s="22">
        <f t="shared" si="5"/>
        <v>0</v>
      </c>
    </row>
    <row r="65" spans="1:9" x14ac:dyDescent="0.25">
      <c r="A65" s="24">
        <v>48</v>
      </c>
      <c r="B65" s="30"/>
      <c r="C65" s="6"/>
      <c r="D65" s="31"/>
      <c r="E65" s="28"/>
      <c r="F65" s="5">
        <f t="shared" si="3"/>
        <v>0</v>
      </c>
      <c r="G65" s="5"/>
      <c r="H65" s="20">
        <f t="shared" si="4"/>
        <v>0</v>
      </c>
      <c r="I65" s="22">
        <f t="shared" si="5"/>
        <v>0</v>
      </c>
    </row>
    <row r="66" spans="1:9" x14ac:dyDescent="0.25">
      <c r="A66" s="24">
        <v>49</v>
      </c>
      <c r="B66" s="30"/>
      <c r="C66" s="6"/>
      <c r="D66" s="31"/>
      <c r="E66" s="28"/>
      <c r="F66" s="5">
        <f t="shared" si="3"/>
        <v>0</v>
      </c>
      <c r="G66" s="5"/>
      <c r="H66" s="20">
        <f t="shared" si="4"/>
        <v>0</v>
      </c>
      <c r="I66" s="22">
        <f t="shared" si="5"/>
        <v>0</v>
      </c>
    </row>
    <row r="67" spans="1:9" x14ac:dyDescent="0.25">
      <c r="A67" s="24">
        <v>50</v>
      </c>
      <c r="B67" s="30"/>
      <c r="C67" s="6"/>
      <c r="D67" s="31"/>
      <c r="E67" s="28"/>
      <c r="F67" s="5">
        <f t="shared" si="3"/>
        <v>0</v>
      </c>
      <c r="G67" s="5"/>
      <c r="H67" s="20">
        <f t="shared" si="4"/>
        <v>0</v>
      </c>
      <c r="I67" s="22">
        <f t="shared" si="5"/>
        <v>0</v>
      </c>
    </row>
    <row r="68" spans="1:9" x14ac:dyDescent="0.25">
      <c r="A68" s="24">
        <v>51</v>
      </c>
      <c r="B68" s="30"/>
      <c r="C68" s="6"/>
      <c r="D68" s="31"/>
      <c r="E68" s="28"/>
      <c r="F68" s="5">
        <f t="shared" si="3"/>
        <v>0</v>
      </c>
      <c r="G68" s="5"/>
      <c r="H68" s="20">
        <f t="shared" si="4"/>
        <v>0</v>
      </c>
      <c r="I68" s="22">
        <f t="shared" si="5"/>
        <v>0</v>
      </c>
    </row>
    <row r="69" spans="1:9" x14ac:dyDescent="0.25">
      <c r="A69" s="24">
        <v>52</v>
      </c>
      <c r="B69" s="30"/>
      <c r="C69" s="6"/>
      <c r="D69" s="31"/>
      <c r="E69" s="28"/>
      <c r="F69" s="5">
        <f t="shared" si="3"/>
        <v>0</v>
      </c>
      <c r="G69" s="5"/>
      <c r="H69" s="20">
        <f t="shared" si="4"/>
        <v>0</v>
      </c>
      <c r="I69" s="22">
        <f t="shared" si="5"/>
        <v>0</v>
      </c>
    </row>
    <row r="70" spans="1:9" x14ac:dyDescent="0.25">
      <c r="A70" s="24">
        <v>53</v>
      </c>
      <c r="B70" s="30"/>
      <c r="C70" s="6"/>
      <c r="D70" s="31"/>
      <c r="E70" s="28"/>
      <c r="F70" s="5">
        <f t="shared" si="3"/>
        <v>0</v>
      </c>
      <c r="G70" s="5"/>
      <c r="H70" s="20">
        <f t="shared" si="4"/>
        <v>0</v>
      </c>
      <c r="I70" s="22">
        <f t="shared" si="5"/>
        <v>0</v>
      </c>
    </row>
    <row r="71" spans="1:9" x14ac:dyDescent="0.25">
      <c r="A71" s="24">
        <v>54</v>
      </c>
      <c r="B71" s="30"/>
      <c r="C71" s="6"/>
      <c r="D71" s="31"/>
      <c r="E71" s="28"/>
      <c r="F71" s="5">
        <f t="shared" si="3"/>
        <v>0</v>
      </c>
      <c r="G71" s="5"/>
      <c r="H71" s="20">
        <f t="shared" si="4"/>
        <v>0</v>
      </c>
      <c r="I71" s="22">
        <f t="shared" si="5"/>
        <v>0</v>
      </c>
    </row>
    <row r="72" spans="1:9" x14ac:dyDescent="0.25">
      <c r="A72" s="24">
        <v>55</v>
      </c>
      <c r="B72" s="30"/>
      <c r="C72" s="6"/>
      <c r="D72" s="31"/>
      <c r="E72" s="28"/>
      <c r="F72" s="5">
        <f t="shared" si="3"/>
        <v>0</v>
      </c>
      <c r="G72" s="5"/>
      <c r="H72" s="20">
        <f t="shared" si="4"/>
        <v>0</v>
      </c>
      <c r="I72" s="22">
        <f t="shared" si="5"/>
        <v>0</v>
      </c>
    </row>
    <row r="73" spans="1:9" x14ac:dyDescent="0.25">
      <c r="A73" s="24">
        <v>56</v>
      </c>
      <c r="B73" s="30"/>
      <c r="C73" s="6"/>
      <c r="D73" s="31"/>
      <c r="E73" s="28"/>
      <c r="F73" s="5">
        <f t="shared" si="3"/>
        <v>0</v>
      </c>
      <c r="G73" s="5"/>
      <c r="H73" s="20">
        <f t="shared" si="4"/>
        <v>0</v>
      </c>
      <c r="I73" s="22">
        <f t="shared" si="5"/>
        <v>0</v>
      </c>
    </row>
    <row r="74" spans="1:9" x14ac:dyDescent="0.25">
      <c r="A74" s="24">
        <v>57</v>
      </c>
      <c r="B74" s="30"/>
      <c r="C74" s="6"/>
      <c r="D74" s="31"/>
      <c r="E74" s="28"/>
      <c r="F74" s="5">
        <f t="shared" si="3"/>
        <v>0</v>
      </c>
      <c r="G74" s="5"/>
      <c r="H74" s="20">
        <f t="shared" si="4"/>
        <v>0</v>
      </c>
      <c r="I74" s="22">
        <f t="shared" si="5"/>
        <v>0</v>
      </c>
    </row>
    <row r="75" spans="1:9" x14ac:dyDescent="0.25">
      <c r="A75" s="24">
        <v>58</v>
      </c>
      <c r="B75" s="30" t="s">
        <v>173</v>
      </c>
      <c r="C75" s="6">
        <v>1</v>
      </c>
      <c r="D75" s="31" t="s">
        <v>40</v>
      </c>
      <c r="E75" s="28">
        <v>2000</v>
      </c>
      <c r="F75" s="5">
        <f t="shared" si="3"/>
        <v>2000</v>
      </c>
      <c r="G75" s="5">
        <v>1000</v>
      </c>
      <c r="H75" s="20">
        <f t="shared" si="4"/>
        <v>1000</v>
      </c>
      <c r="I75" s="22">
        <f t="shared" si="5"/>
        <v>3000</v>
      </c>
    </row>
    <row r="76" spans="1:9" ht="15.75" thickBot="1" x14ac:dyDescent="0.3">
      <c r="A76" s="63">
        <v>59</v>
      </c>
      <c r="B76" s="121" t="s">
        <v>46</v>
      </c>
      <c r="C76" s="11">
        <v>1</v>
      </c>
      <c r="D76" s="64" t="s">
        <v>40</v>
      </c>
      <c r="E76" s="65">
        <v>3500</v>
      </c>
      <c r="F76" s="12">
        <f t="shared" si="3"/>
        <v>3500</v>
      </c>
      <c r="G76" s="12">
        <v>1800</v>
      </c>
      <c r="H76" s="66">
        <f t="shared" si="4"/>
        <v>1800</v>
      </c>
      <c r="I76" s="67">
        <f t="shared" si="5"/>
        <v>5300</v>
      </c>
    </row>
    <row r="77" spans="1:9" x14ac:dyDescent="0.25">
      <c r="A77" s="109"/>
      <c r="B77" s="107" t="s">
        <v>150</v>
      </c>
      <c r="C77" s="129">
        <v>20</v>
      </c>
      <c r="D77" s="129" t="s">
        <v>36</v>
      </c>
      <c r="E77" s="48"/>
      <c r="F77" s="49"/>
      <c r="G77" s="49">
        <v>2000</v>
      </c>
      <c r="H77" s="50">
        <f t="shared" si="4"/>
        <v>40000</v>
      </c>
      <c r="I77" s="51">
        <f>F77+H77</f>
        <v>40000</v>
      </c>
    </row>
    <row r="78" spans="1:9" x14ac:dyDescent="0.25">
      <c r="A78" s="110" t="s">
        <v>53</v>
      </c>
      <c r="B78" s="133" t="s">
        <v>71</v>
      </c>
      <c r="C78" s="117">
        <v>1</v>
      </c>
      <c r="D78" s="117" t="s">
        <v>40</v>
      </c>
      <c r="E78" s="37"/>
      <c r="F78" s="5"/>
      <c r="G78" s="5">
        <v>1600</v>
      </c>
      <c r="H78" s="20">
        <f t="shared" si="4"/>
        <v>1600</v>
      </c>
      <c r="I78" s="22">
        <f>F78+H78</f>
        <v>1600</v>
      </c>
    </row>
    <row r="79" spans="1:9" x14ac:dyDescent="0.25">
      <c r="A79" s="110" t="s">
        <v>54</v>
      </c>
      <c r="B79" s="133" t="s">
        <v>72</v>
      </c>
      <c r="C79" s="115">
        <v>1</v>
      </c>
      <c r="D79" s="117" t="s">
        <v>40</v>
      </c>
      <c r="E79" s="37"/>
      <c r="F79" s="5"/>
      <c r="G79" s="5">
        <v>11200</v>
      </c>
      <c r="H79" s="20">
        <f>C79*G79</f>
        <v>11200</v>
      </c>
      <c r="I79" s="22">
        <f>F79+H79</f>
        <v>11200</v>
      </c>
    </row>
    <row r="80" spans="1:9" x14ac:dyDescent="0.25">
      <c r="A80" s="110" t="s">
        <v>55</v>
      </c>
      <c r="B80" s="133" t="s">
        <v>39</v>
      </c>
      <c r="C80" s="115">
        <v>1</v>
      </c>
      <c r="D80" s="117" t="s">
        <v>40</v>
      </c>
      <c r="E80" s="28"/>
      <c r="F80" s="5"/>
      <c r="G80" s="5">
        <v>17600</v>
      </c>
      <c r="H80" s="20">
        <f>C80*G80</f>
        <v>17600</v>
      </c>
      <c r="I80" s="22">
        <f>F80+H80</f>
        <v>17600</v>
      </c>
    </row>
    <row r="81" spans="1:9" x14ac:dyDescent="0.25">
      <c r="A81" s="110" t="s">
        <v>59</v>
      </c>
      <c r="B81" s="133" t="s">
        <v>132</v>
      </c>
      <c r="C81" s="117">
        <v>1</v>
      </c>
      <c r="D81" s="117" t="s">
        <v>40</v>
      </c>
      <c r="E81" s="28"/>
      <c r="F81" s="5"/>
      <c r="G81" s="5">
        <v>7200</v>
      </c>
      <c r="H81" s="20">
        <f t="shared" ref="H81:H82" si="6">C81*G81</f>
        <v>7200</v>
      </c>
      <c r="I81" s="22">
        <f>F81+H81</f>
        <v>7200</v>
      </c>
    </row>
    <row r="82" spans="1:9" ht="15.75" thickBot="1" x14ac:dyDescent="0.3">
      <c r="A82" s="113"/>
      <c r="B82" s="108"/>
      <c r="C82" s="134"/>
      <c r="D82" s="134"/>
      <c r="E82" s="97"/>
      <c r="F82" s="98"/>
      <c r="G82" s="98"/>
      <c r="H82" s="56">
        <f t="shared" si="6"/>
        <v>0</v>
      </c>
      <c r="I82" s="99"/>
    </row>
    <row r="83" spans="1:9" ht="15.75" thickBot="1" x14ac:dyDescent="0.3">
      <c r="A83" s="100"/>
      <c r="B83" s="101" t="s">
        <v>37</v>
      </c>
      <c r="C83" s="134"/>
      <c r="D83" s="135"/>
      <c r="E83" s="102"/>
      <c r="F83" s="103">
        <f>SUM(F9:F41)+SUM(F51:F82)</f>
        <v>807747.64399999997</v>
      </c>
      <c r="G83" s="104"/>
      <c r="H83" s="105">
        <f>SUM(H9:H41)+SUM(H51:H82)</f>
        <v>466765</v>
      </c>
      <c r="I83" s="106">
        <f>SUM(I9:I41)+SUM(I51:I82)</f>
        <v>1274512.6440000001</v>
      </c>
    </row>
  </sheetData>
  <mergeCells count="14">
    <mergeCell ref="I7:I8"/>
    <mergeCell ref="A49:A50"/>
    <mergeCell ref="B49:B50"/>
    <mergeCell ref="C49:C50"/>
    <mergeCell ref="D49:D50"/>
    <mergeCell ref="E49:F49"/>
    <mergeCell ref="G49:H49"/>
    <mergeCell ref="I49:I50"/>
    <mergeCell ref="A7:A8"/>
    <mergeCell ref="B7:B8"/>
    <mergeCell ref="C7:C8"/>
    <mergeCell ref="D7:D8"/>
    <mergeCell ref="E7:F7"/>
    <mergeCell ref="G7:H7"/>
  </mergeCells>
  <printOptions horizontalCentered="1"/>
  <pageMargins left="0.39370078740157483" right="0.39370078740157483" top="0.39370078740157483" bottom="0.39370078740157483" header="0.31496062992125984" footer="0.31496062992125984"/>
  <pageSetup paperSize="9" scale="85" orientation="landscape" horizontalDpi="4294967292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theme="0"/>
  </sheetPr>
  <dimension ref="A1:L41"/>
  <sheetViews>
    <sheetView topLeftCell="A22" zoomScale="125" zoomScaleNormal="125" workbookViewId="0">
      <selection activeCell="E43" sqref="E43"/>
    </sheetView>
  </sheetViews>
  <sheetFormatPr defaultRowHeight="15" x14ac:dyDescent="0.25"/>
  <cols>
    <col min="1" max="1" width="4.140625" bestFit="1" customWidth="1"/>
    <col min="2" max="2" width="61" style="2" customWidth="1"/>
    <col min="4" max="4" width="6.85546875" customWidth="1"/>
    <col min="5" max="9" width="16.42578125" style="1" customWidth="1"/>
  </cols>
  <sheetData>
    <row r="1" spans="1:12" x14ac:dyDescent="0.25">
      <c r="B1" s="144"/>
      <c r="C1" s="137"/>
      <c r="D1" s="137"/>
      <c r="E1" s="139"/>
      <c r="F1" s="139"/>
      <c r="G1" s="139"/>
      <c r="H1" s="139"/>
      <c r="I1" s="139"/>
    </row>
    <row r="2" spans="1:12" ht="18.75" x14ac:dyDescent="0.3">
      <c r="A2" s="36"/>
      <c r="B2" s="141" t="s">
        <v>87</v>
      </c>
      <c r="C2" s="137" t="s">
        <v>49</v>
      </c>
      <c r="D2" s="137"/>
      <c r="E2" s="138" t="s">
        <v>99</v>
      </c>
      <c r="F2" s="139"/>
      <c r="G2" s="139"/>
      <c r="H2" s="140" t="s">
        <v>57</v>
      </c>
      <c r="I2" s="139" t="s">
        <v>56</v>
      </c>
    </row>
    <row r="3" spans="1:12" x14ac:dyDescent="0.25">
      <c r="B3" s="144"/>
      <c r="C3" s="137" t="s">
        <v>50</v>
      </c>
      <c r="D3" s="137"/>
      <c r="E3" s="138" t="s">
        <v>100</v>
      </c>
      <c r="F3" s="139"/>
      <c r="G3" s="139"/>
      <c r="H3" s="140" t="s">
        <v>58</v>
      </c>
      <c r="I3" s="145">
        <f>'Souhrn nákladů za stavbu'!I3</f>
        <v>44804</v>
      </c>
    </row>
    <row r="4" spans="1:12" ht="18.75" x14ac:dyDescent="0.3">
      <c r="B4" s="146" t="s">
        <v>97</v>
      </c>
      <c r="C4" s="137" t="s">
        <v>52</v>
      </c>
      <c r="D4" s="137"/>
      <c r="E4" s="138" t="s">
        <v>102</v>
      </c>
      <c r="F4" s="139"/>
      <c r="G4" s="139"/>
      <c r="H4" s="140" t="s">
        <v>60</v>
      </c>
      <c r="I4" s="139" t="str">
        <f>'Souhrn nákladů za stavbu'!I4</f>
        <v>Petr Pospíšil</v>
      </c>
    </row>
    <row r="5" spans="1:12" ht="18.75" x14ac:dyDescent="0.3">
      <c r="A5" s="36"/>
      <c r="B5" s="147" t="s">
        <v>98</v>
      </c>
      <c r="C5" s="137" t="s">
        <v>51</v>
      </c>
      <c r="D5" s="137"/>
      <c r="E5" s="141" t="s">
        <v>106</v>
      </c>
      <c r="F5" s="139"/>
      <c r="G5" s="139"/>
      <c r="H5" s="140" t="s">
        <v>61</v>
      </c>
      <c r="I5" s="148">
        <v>4</v>
      </c>
    </row>
    <row r="6" spans="1:12" ht="19.5" thickBot="1" x14ac:dyDescent="0.35">
      <c r="B6" s="144"/>
      <c r="C6" s="137"/>
      <c r="D6" s="137"/>
      <c r="E6" s="142"/>
      <c r="F6" s="139"/>
      <c r="G6" s="139"/>
      <c r="H6" s="139"/>
      <c r="I6" s="139"/>
    </row>
    <row r="7" spans="1:12" x14ac:dyDescent="0.25">
      <c r="A7" s="156" t="s">
        <v>0</v>
      </c>
      <c r="B7" s="158" t="s">
        <v>1</v>
      </c>
      <c r="C7" s="160" t="s">
        <v>2</v>
      </c>
      <c r="D7" s="162" t="s">
        <v>3</v>
      </c>
      <c r="E7" s="164" t="s">
        <v>13</v>
      </c>
      <c r="F7" s="165"/>
      <c r="G7" s="165" t="s">
        <v>14</v>
      </c>
      <c r="H7" s="166"/>
      <c r="I7" s="167" t="s">
        <v>4</v>
      </c>
    </row>
    <row r="8" spans="1:12" ht="15.75" thickBot="1" x14ac:dyDescent="0.3">
      <c r="A8" s="157"/>
      <c r="B8" s="159"/>
      <c r="C8" s="161"/>
      <c r="D8" s="163"/>
      <c r="E8" s="27" t="s">
        <v>15</v>
      </c>
      <c r="F8" s="17" t="s">
        <v>12</v>
      </c>
      <c r="G8" s="17" t="s">
        <v>15</v>
      </c>
      <c r="H8" s="19" t="s">
        <v>11</v>
      </c>
      <c r="I8" s="168"/>
    </row>
    <row r="9" spans="1:12" ht="15" customHeight="1" x14ac:dyDescent="0.25">
      <c r="A9" s="127">
        <v>1</v>
      </c>
      <c r="B9" s="128" t="s">
        <v>9</v>
      </c>
      <c r="C9" s="92">
        <v>6</v>
      </c>
      <c r="D9" s="130" t="s">
        <v>7</v>
      </c>
      <c r="E9" s="48">
        <v>510.40000000000003</v>
      </c>
      <c r="F9" s="49">
        <f t="shared" ref="F9:F18" si="0">C9*E9</f>
        <v>3062.4</v>
      </c>
      <c r="G9" s="49">
        <v>430</v>
      </c>
      <c r="H9" s="50">
        <f t="shared" ref="H9:H18" si="1">C9*G9</f>
        <v>2580</v>
      </c>
      <c r="I9" s="51">
        <f t="shared" ref="I9:I18" si="2">F9+H9</f>
        <v>5642.4</v>
      </c>
    </row>
    <row r="10" spans="1:12" x14ac:dyDescent="0.25">
      <c r="A10" s="119">
        <v>2</v>
      </c>
      <c r="B10" s="121" t="s">
        <v>10</v>
      </c>
      <c r="C10" s="93">
        <v>150</v>
      </c>
      <c r="D10" s="122" t="s">
        <v>23</v>
      </c>
      <c r="E10" s="28">
        <v>118.80000000000001</v>
      </c>
      <c r="F10" s="5">
        <f t="shared" si="0"/>
        <v>17820</v>
      </c>
      <c r="G10" s="5">
        <v>45</v>
      </c>
      <c r="H10" s="20">
        <f t="shared" si="1"/>
        <v>6750</v>
      </c>
      <c r="I10" s="22">
        <f t="shared" si="2"/>
        <v>24570</v>
      </c>
      <c r="L10" s="114"/>
    </row>
    <row r="11" spans="1:12" x14ac:dyDescent="0.25">
      <c r="A11" s="119">
        <v>3</v>
      </c>
      <c r="B11" s="121" t="s">
        <v>17</v>
      </c>
      <c r="C11" s="93">
        <v>12</v>
      </c>
      <c r="D11" s="122" t="s">
        <v>7</v>
      </c>
      <c r="E11" s="28">
        <v>60.500000000000007</v>
      </c>
      <c r="F11" s="5">
        <f t="shared" si="0"/>
        <v>726.00000000000011</v>
      </c>
      <c r="G11" s="5">
        <v>68</v>
      </c>
      <c r="H11" s="20">
        <f t="shared" si="1"/>
        <v>816</v>
      </c>
      <c r="I11" s="22">
        <f t="shared" si="2"/>
        <v>1542</v>
      </c>
      <c r="L11" s="114"/>
    </row>
    <row r="12" spans="1:12" x14ac:dyDescent="0.25">
      <c r="A12" s="119">
        <v>4</v>
      </c>
      <c r="B12" s="121" t="s">
        <v>18</v>
      </c>
      <c r="C12" s="93">
        <v>70</v>
      </c>
      <c r="D12" s="122" t="s">
        <v>7</v>
      </c>
      <c r="E12" s="28">
        <v>39.6</v>
      </c>
      <c r="F12" s="5">
        <f t="shared" si="0"/>
        <v>2772</v>
      </c>
      <c r="G12" s="5">
        <v>39</v>
      </c>
      <c r="H12" s="20">
        <f t="shared" si="1"/>
        <v>2730</v>
      </c>
      <c r="I12" s="22">
        <f t="shared" si="2"/>
        <v>5502</v>
      </c>
      <c r="L12" s="114"/>
    </row>
    <row r="13" spans="1:12" x14ac:dyDescent="0.25">
      <c r="A13" s="119">
        <v>5</v>
      </c>
      <c r="B13" s="121" t="s">
        <v>19</v>
      </c>
      <c r="C13" s="93">
        <v>12</v>
      </c>
      <c r="D13" s="122" t="s">
        <v>7</v>
      </c>
      <c r="E13" s="28">
        <v>39.6</v>
      </c>
      <c r="F13" s="5">
        <f t="shared" si="0"/>
        <v>475.20000000000005</v>
      </c>
      <c r="G13" s="5">
        <v>39</v>
      </c>
      <c r="H13" s="20">
        <f t="shared" si="1"/>
        <v>468</v>
      </c>
      <c r="I13" s="22">
        <f t="shared" si="2"/>
        <v>943.2</v>
      </c>
      <c r="L13" s="114"/>
    </row>
    <row r="14" spans="1:12" x14ac:dyDescent="0.25">
      <c r="A14" s="119">
        <v>6</v>
      </c>
      <c r="B14" s="121" t="s">
        <v>115</v>
      </c>
      <c r="C14" s="93">
        <v>120</v>
      </c>
      <c r="D14" s="122" t="s">
        <v>7</v>
      </c>
      <c r="E14" s="28">
        <v>17.138000000000002</v>
      </c>
      <c r="F14" s="5">
        <f t="shared" si="0"/>
        <v>2056.5600000000004</v>
      </c>
      <c r="G14" s="5">
        <v>32.5</v>
      </c>
      <c r="H14" s="20">
        <f t="shared" si="1"/>
        <v>3900</v>
      </c>
      <c r="I14" s="22">
        <f t="shared" si="2"/>
        <v>5956.56</v>
      </c>
      <c r="L14" s="114"/>
    </row>
    <row r="15" spans="1:12" x14ac:dyDescent="0.25">
      <c r="A15" s="119">
        <v>7</v>
      </c>
      <c r="B15" s="68" t="s">
        <v>124</v>
      </c>
      <c r="C15" s="93">
        <v>1</v>
      </c>
      <c r="D15" s="122" t="s">
        <v>7</v>
      </c>
      <c r="E15" s="28">
        <v>0</v>
      </c>
      <c r="F15" s="5">
        <f t="shared" si="0"/>
        <v>0</v>
      </c>
      <c r="G15" s="5">
        <v>6800</v>
      </c>
      <c r="H15" s="20">
        <f t="shared" si="1"/>
        <v>6800</v>
      </c>
      <c r="I15" s="22">
        <f t="shared" si="2"/>
        <v>6800</v>
      </c>
      <c r="L15" s="114"/>
    </row>
    <row r="16" spans="1:12" x14ac:dyDescent="0.25">
      <c r="A16" s="119">
        <v>8</v>
      </c>
      <c r="B16" s="121" t="s">
        <v>20</v>
      </c>
      <c r="C16" s="93">
        <v>4</v>
      </c>
      <c r="D16" s="122" t="s">
        <v>5</v>
      </c>
      <c r="E16" s="28">
        <v>276.10000000000002</v>
      </c>
      <c r="F16" s="5">
        <f t="shared" si="0"/>
        <v>1104.4000000000001</v>
      </c>
      <c r="G16" s="5">
        <v>65</v>
      </c>
      <c r="H16" s="20">
        <f t="shared" si="1"/>
        <v>260</v>
      </c>
      <c r="I16" s="22">
        <f t="shared" si="2"/>
        <v>1364.4</v>
      </c>
      <c r="L16" s="114"/>
    </row>
    <row r="17" spans="1:12" x14ac:dyDescent="0.25">
      <c r="A17" s="119">
        <v>9</v>
      </c>
      <c r="B17" s="121" t="s">
        <v>21</v>
      </c>
      <c r="C17" s="93">
        <v>6</v>
      </c>
      <c r="D17" s="122" t="s">
        <v>7</v>
      </c>
      <c r="E17" s="28">
        <v>27.500000000000004</v>
      </c>
      <c r="F17" s="5">
        <f t="shared" si="0"/>
        <v>165.00000000000003</v>
      </c>
      <c r="G17" s="5">
        <v>31.15</v>
      </c>
      <c r="H17" s="20">
        <f t="shared" si="1"/>
        <v>186.89999999999998</v>
      </c>
      <c r="I17" s="22">
        <f t="shared" si="2"/>
        <v>351.9</v>
      </c>
      <c r="L17" s="114"/>
    </row>
    <row r="18" spans="1:12" x14ac:dyDescent="0.25">
      <c r="A18" s="119">
        <v>10</v>
      </c>
      <c r="B18" s="121" t="s">
        <v>22</v>
      </c>
      <c r="C18" s="93">
        <v>1</v>
      </c>
      <c r="D18" s="122" t="s">
        <v>23</v>
      </c>
      <c r="E18" s="28">
        <v>83.050000000000011</v>
      </c>
      <c r="F18" s="5">
        <f t="shared" si="0"/>
        <v>83.050000000000011</v>
      </c>
      <c r="G18" s="5">
        <v>270</v>
      </c>
      <c r="H18" s="20">
        <f t="shared" si="1"/>
        <v>270</v>
      </c>
      <c r="I18" s="22">
        <f t="shared" si="2"/>
        <v>353.05</v>
      </c>
      <c r="L18" s="114"/>
    </row>
    <row r="19" spans="1:12" x14ac:dyDescent="0.25">
      <c r="A19" s="119">
        <v>11</v>
      </c>
      <c r="B19" s="121" t="s">
        <v>45</v>
      </c>
      <c r="C19" s="93">
        <v>0.5</v>
      </c>
      <c r="D19" s="122" t="s">
        <v>44</v>
      </c>
      <c r="E19" s="28">
        <v>88</v>
      </c>
      <c r="F19" s="5">
        <f t="shared" ref="F19" si="3">C19*E19</f>
        <v>44</v>
      </c>
      <c r="G19" s="5">
        <v>32.5</v>
      </c>
      <c r="H19" s="20">
        <f t="shared" ref="H19" si="4">C19*G19</f>
        <v>16.25</v>
      </c>
      <c r="I19" s="22">
        <f t="shared" ref="I19" si="5">F19+H19</f>
        <v>60.25</v>
      </c>
      <c r="L19" s="114"/>
    </row>
    <row r="20" spans="1:12" x14ac:dyDescent="0.25">
      <c r="A20" s="95">
        <v>12</v>
      </c>
      <c r="B20" s="121" t="s">
        <v>117</v>
      </c>
      <c r="C20" s="115">
        <v>20</v>
      </c>
      <c r="D20" s="122" t="s">
        <v>5</v>
      </c>
      <c r="E20" s="28">
        <v>91.475999999999999</v>
      </c>
      <c r="F20" s="5">
        <f t="shared" ref="F20:F38" si="6">C20*E20</f>
        <v>1829.52</v>
      </c>
      <c r="G20" s="5">
        <v>35</v>
      </c>
      <c r="H20" s="20">
        <f t="shared" ref="H20:H38" si="7">C20*G20</f>
        <v>700</v>
      </c>
      <c r="I20" s="22">
        <f t="shared" ref="I20:I38" si="8">F20+H20</f>
        <v>2529.52</v>
      </c>
      <c r="L20" s="114"/>
    </row>
    <row r="21" spans="1:12" x14ac:dyDescent="0.25">
      <c r="A21" s="94">
        <v>13</v>
      </c>
      <c r="B21" s="121" t="s">
        <v>116</v>
      </c>
      <c r="C21" s="115">
        <v>35</v>
      </c>
      <c r="D21" s="122" t="s">
        <v>7</v>
      </c>
      <c r="E21" s="82">
        <v>18.975000000000001</v>
      </c>
      <c r="F21" s="5">
        <f t="shared" si="6"/>
        <v>664.125</v>
      </c>
      <c r="G21" s="5">
        <v>50</v>
      </c>
      <c r="H21" s="20">
        <f t="shared" si="7"/>
        <v>1750</v>
      </c>
      <c r="I21" s="22">
        <f t="shared" si="8"/>
        <v>2414.125</v>
      </c>
      <c r="L21" s="114"/>
    </row>
    <row r="22" spans="1:12" x14ac:dyDescent="0.25">
      <c r="A22" s="119">
        <v>14</v>
      </c>
      <c r="B22" s="121" t="s">
        <v>119</v>
      </c>
      <c r="C22" s="115">
        <v>7</v>
      </c>
      <c r="D22" s="122" t="s">
        <v>7</v>
      </c>
      <c r="E22" s="28">
        <v>1507.0000000000002</v>
      </c>
      <c r="F22" s="5">
        <f t="shared" si="6"/>
        <v>10549.000000000002</v>
      </c>
      <c r="G22" s="5">
        <v>350</v>
      </c>
      <c r="H22" s="20">
        <f t="shared" si="7"/>
        <v>2450</v>
      </c>
      <c r="I22" s="22">
        <f t="shared" si="8"/>
        <v>12999.000000000002</v>
      </c>
      <c r="L22" s="114"/>
    </row>
    <row r="23" spans="1:12" ht="15" customHeight="1" x14ac:dyDescent="0.25">
      <c r="A23" s="119">
        <v>15</v>
      </c>
      <c r="B23" s="121" t="s">
        <v>120</v>
      </c>
      <c r="C23" s="115">
        <v>3</v>
      </c>
      <c r="D23" s="122" t="s">
        <v>7</v>
      </c>
      <c r="E23" s="28">
        <v>4510</v>
      </c>
      <c r="F23" s="5">
        <f t="shared" si="6"/>
        <v>13530</v>
      </c>
      <c r="G23" s="5">
        <v>350</v>
      </c>
      <c r="H23" s="20">
        <f t="shared" si="7"/>
        <v>1050</v>
      </c>
      <c r="I23" s="22">
        <f t="shared" si="8"/>
        <v>14580</v>
      </c>
      <c r="L23" s="114"/>
    </row>
    <row r="24" spans="1:12" x14ac:dyDescent="0.25">
      <c r="A24" s="119">
        <v>16</v>
      </c>
      <c r="B24" s="121" t="s">
        <v>90</v>
      </c>
      <c r="C24" s="115">
        <v>35</v>
      </c>
      <c r="D24" s="122" t="s">
        <v>5</v>
      </c>
      <c r="E24" s="28">
        <v>36.520000000000003</v>
      </c>
      <c r="F24" s="5">
        <f t="shared" si="6"/>
        <v>1278.2</v>
      </c>
      <c r="G24" s="5">
        <v>23</v>
      </c>
      <c r="H24" s="20">
        <f t="shared" si="7"/>
        <v>805</v>
      </c>
      <c r="I24" s="22">
        <f t="shared" si="8"/>
        <v>2083.1999999999998</v>
      </c>
      <c r="L24" s="114"/>
    </row>
    <row r="25" spans="1:12" x14ac:dyDescent="0.25">
      <c r="A25" s="119">
        <v>17</v>
      </c>
      <c r="B25" s="121" t="s">
        <v>91</v>
      </c>
      <c r="C25" s="115">
        <v>1</v>
      </c>
      <c r="D25" s="122" t="s">
        <v>40</v>
      </c>
      <c r="E25" s="28">
        <v>3437</v>
      </c>
      <c r="F25" s="5">
        <f t="shared" si="6"/>
        <v>3437</v>
      </c>
      <c r="G25" s="5">
        <v>8500</v>
      </c>
      <c r="H25" s="20">
        <f t="shared" si="7"/>
        <v>8500</v>
      </c>
      <c r="I25" s="22">
        <f t="shared" si="8"/>
        <v>11937</v>
      </c>
      <c r="L25" s="114"/>
    </row>
    <row r="26" spans="1:12" x14ac:dyDescent="0.25">
      <c r="A26" s="119">
        <v>18</v>
      </c>
      <c r="B26" s="121" t="s">
        <v>122</v>
      </c>
      <c r="C26" s="115">
        <v>4</v>
      </c>
      <c r="D26" s="122" t="s">
        <v>7</v>
      </c>
      <c r="E26" s="28">
        <v>148.5</v>
      </c>
      <c r="F26" s="5">
        <f t="shared" si="6"/>
        <v>594</v>
      </c>
      <c r="G26" s="5">
        <v>300</v>
      </c>
      <c r="H26" s="20">
        <f t="shared" si="7"/>
        <v>1200</v>
      </c>
      <c r="I26" s="22">
        <f t="shared" si="8"/>
        <v>1794</v>
      </c>
      <c r="L26" s="114"/>
    </row>
    <row r="27" spans="1:12" x14ac:dyDescent="0.25">
      <c r="A27" s="119">
        <v>19</v>
      </c>
      <c r="B27" s="121" t="s">
        <v>92</v>
      </c>
      <c r="C27" s="115">
        <v>8</v>
      </c>
      <c r="D27" s="122" t="s">
        <v>7</v>
      </c>
      <c r="E27" s="28">
        <v>137.5</v>
      </c>
      <c r="F27" s="5">
        <f t="shared" si="6"/>
        <v>1100</v>
      </c>
      <c r="G27" s="5">
        <v>350</v>
      </c>
      <c r="H27" s="20">
        <f t="shared" si="7"/>
        <v>2800</v>
      </c>
      <c r="I27" s="22">
        <f t="shared" si="8"/>
        <v>3900</v>
      </c>
      <c r="L27" s="114"/>
    </row>
    <row r="28" spans="1:12" x14ac:dyDescent="0.25">
      <c r="A28" s="119">
        <v>20</v>
      </c>
      <c r="B28" s="121" t="s">
        <v>93</v>
      </c>
      <c r="C28" s="115">
        <v>15</v>
      </c>
      <c r="D28" s="122" t="s">
        <v>5</v>
      </c>
      <c r="E28" s="28">
        <v>16.72</v>
      </c>
      <c r="F28" s="5">
        <f t="shared" si="6"/>
        <v>250.79999999999998</v>
      </c>
      <c r="G28" s="5">
        <v>15</v>
      </c>
      <c r="H28" s="20">
        <f t="shared" si="7"/>
        <v>225</v>
      </c>
      <c r="I28" s="22">
        <f t="shared" si="8"/>
        <v>475.79999999999995</v>
      </c>
      <c r="L28" s="114"/>
    </row>
    <row r="29" spans="1:12" x14ac:dyDescent="0.25">
      <c r="A29" s="119">
        <v>21</v>
      </c>
      <c r="B29" s="121" t="s">
        <v>94</v>
      </c>
      <c r="C29" s="115">
        <v>30</v>
      </c>
      <c r="D29" s="122" t="s">
        <v>5</v>
      </c>
      <c r="E29" s="28">
        <v>27.060000000000002</v>
      </c>
      <c r="F29" s="5">
        <f t="shared" si="6"/>
        <v>811.80000000000007</v>
      </c>
      <c r="G29" s="5">
        <v>23</v>
      </c>
      <c r="H29" s="20">
        <f t="shared" si="7"/>
        <v>690</v>
      </c>
      <c r="I29" s="22">
        <f t="shared" si="8"/>
        <v>1501.8000000000002</v>
      </c>
      <c r="L29" s="114"/>
    </row>
    <row r="30" spans="1:12" x14ac:dyDescent="0.25">
      <c r="A30" s="119">
        <v>22</v>
      </c>
      <c r="B30" s="121" t="s">
        <v>95</v>
      </c>
      <c r="C30" s="115">
        <v>1</v>
      </c>
      <c r="D30" s="122" t="s">
        <v>40</v>
      </c>
      <c r="E30" s="28">
        <v>0</v>
      </c>
      <c r="F30" s="5">
        <f t="shared" si="6"/>
        <v>0</v>
      </c>
      <c r="G30" s="5">
        <v>1500</v>
      </c>
      <c r="H30" s="20">
        <f t="shared" si="7"/>
        <v>1500</v>
      </c>
      <c r="I30" s="22">
        <f t="shared" si="8"/>
        <v>1500</v>
      </c>
      <c r="L30" s="114"/>
    </row>
    <row r="31" spans="1:12" x14ac:dyDescent="0.25">
      <c r="A31" s="119">
        <v>23</v>
      </c>
      <c r="B31" s="121" t="s">
        <v>96</v>
      </c>
      <c r="C31" s="115">
        <v>50</v>
      </c>
      <c r="D31" s="122" t="s">
        <v>7</v>
      </c>
      <c r="E31" s="28">
        <v>4.95</v>
      </c>
      <c r="F31" s="5">
        <f t="shared" si="6"/>
        <v>247.5</v>
      </c>
      <c r="G31" s="5">
        <v>22</v>
      </c>
      <c r="H31" s="20">
        <f t="shared" si="7"/>
        <v>1100</v>
      </c>
      <c r="I31" s="22">
        <f t="shared" si="8"/>
        <v>1347.5</v>
      </c>
      <c r="L31" s="114"/>
    </row>
    <row r="32" spans="1:12" x14ac:dyDescent="0.25">
      <c r="A32" s="119">
        <v>24</v>
      </c>
      <c r="B32" s="121" t="s">
        <v>123</v>
      </c>
      <c r="C32" s="115">
        <v>30</v>
      </c>
      <c r="D32" s="122" t="s">
        <v>7</v>
      </c>
      <c r="E32" s="28">
        <v>35.53</v>
      </c>
      <c r="F32" s="5">
        <f t="shared" si="6"/>
        <v>1065.9000000000001</v>
      </c>
      <c r="G32" s="5">
        <v>23</v>
      </c>
      <c r="H32" s="20">
        <f t="shared" si="7"/>
        <v>690</v>
      </c>
      <c r="I32" s="22">
        <f t="shared" si="8"/>
        <v>1755.9</v>
      </c>
      <c r="L32" s="114"/>
    </row>
    <row r="33" spans="1:12" x14ac:dyDescent="0.25">
      <c r="A33" s="119">
        <v>25</v>
      </c>
      <c r="B33" s="121" t="s">
        <v>121</v>
      </c>
      <c r="C33" s="115">
        <v>16</v>
      </c>
      <c r="D33" s="122" t="s">
        <v>7</v>
      </c>
      <c r="E33" s="28">
        <v>74.800000000000011</v>
      </c>
      <c r="F33" s="5">
        <f t="shared" si="6"/>
        <v>1196.8000000000002</v>
      </c>
      <c r="G33" s="5">
        <v>35</v>
      </c>
      <c r="H33" s="20">
        <f t="shared" si="7"/>
        <v>560</v>
      </c>
      <c r="I33" s="22">
        <f t="shared" si="8"/>
        <v>1756.8000000000002</v>
      </c>
      <c r="L33" s="114"/>
    </row>
    <row r="34" spans="1:12" x14ac:dyDescent="0.25">
      <c r="A34" s="63">
        <v>26</v>
      </c>
      <c r="B34" s="68"/>
      <c r="C34" s="11">
        <v>0</v>
      </c>
      <c r="D34" s="64" t="s">
        <v>7</v>
      </c>
      <c r="E34" s="65"/>
      <c r="F34" s="12">
        <f t="shared" si="6"/>
        <v>0</v>
      </c>
      <c r="G34" s="12"/>
      <c r="H34" s="66">
        <f t="shared" si="7"/>
        <v>0</v>
      </c>
      <c r="I34" s="67">
        <f t="shared" si="8"/>
        <v>0</v>
      </c>
    </row>
    <row r="35" spans="1:12" x14ac:dyDescent="0.25">
      <c r="A35" s="119">
        <v>27</v>
      </c>
      <c r="B35" s="121"/>
      <c r="C35" s="115"/>
      <c r="D35" s="122"/>
      <c r="E35" s="28"/>
      <c r="F35" s="12">
        <f t="shared" si="6"/>
        <v>0</v>
      </c>
      <c r="G35" s="5"/>
      <c r="H35" s="66">
        <f t="shared" si="7"/>
        <v>0</v>
      </c>
      <c r="I35" s="67">
        <f t="shared" si="8"/>
        <v>0</v>
      </c>
    </row>
    <row r="36" spans="1:12" x14ac:dyDescent="0.25">
      <c r="A36" s="119">
        <v>28</v>
      </c>
      <c r="B36" s="121"/>
      <c r="C36" s="115"/>
      <c r="D36" s="122"/>
      <c r="E36" s="28"/>
      <c r="F36" s="12">
        <f t="shared" si="6"/>
        <v>0</v>
      </c>
      <c r="G36" s="5"/>
      <c r="H36" s="66">
        <f t="shared" si="7"/>
        <v>0</v>
      </c>
      <c r="I36" s="67">
        <f t="shared" si="8"/>
        <v>0</v>
      </c>
    </row>
    <row r="37" spans="1:12" x14ac:dyDescent="0.25">
      <c r="A37" s="119">
        <v>29</v>
      </c>
      <c r="B37" s="121"/>
      <c r="C37" s="115"/>
      <c r="D37" s="122"/>
      <c r="E37" s="28"/>
      <c r="F37" s="12">
        <f t="shared" si="6"/>
        <v>0</v>
      </c>
      <c r="G37" s="5"/>
      <c r="H37" s="66">
        <f t="shared" si="7"/>
        <v>0</v>
      </c>
      <c r="I37" s="67">
        <f t="shared" si="8"/>
        <v>0</v>
      </c>
    </row>
    <row r="38" spans="1:12" ht="15.75" thickBot="1" x14ac:dyDescent="0.3">
      <c r="A38" s="120">
        <v>30</v>
      </c>
      <c r="B38" s="121" t="s">
        <v>46</v>
      </c>
      <c r="C38" s="118">
        <v>1</v>
      </c>
      <c r="D38" s="123" t="s">
        <v>40</v>
      </c>
      <c r="E38" s="29">
        <v>1500</v>
      </c>
      <c r="F38" s="12">
        <f t="shared" si="6"/>
        <v>1500</v>
      </c>
      <c r="G38" s="15">
        <v>800</v>
      </c>
      <c r="H38" s="66">
        <f t="shared" si="7"/>
        <v>800</v>
      </c>
      <c r="I38" s="67">
        <f t="shared" si="8"/>
        <v>2300</v>
      </c>
    </row>
    <row r="39" spans="1:12" x14ac:dyDescent="0.25">
      <c r="A39" s="127" t="s">
        <v>59</v>
      </c>
      <c r="B39" s="128" t="s">
        <v>72</v>
      </c>
      <c r="C39" s="129">
        <v>1</v>
      </c>
      <c r="D39" s="130" t="s">
        <v>40</v>
      </c>
      <c r="E39" s="48"/>
      <c r="F39" s="49"/>
      <c r="G39" s="49">
        <v>2240</v>
      </c>
      <c r="H39" s="50">
        <f t="shared" ref="H39:H40" si="9">C39*G39</f>
        <v>2240</v>
      </c>
      <c r="I39" s="51">
        <f t="shared" ref="I39:I40" si="10">F39+H39</f>
        <v>2240</v>
      </c>
    </row>
    <row r="40" spans="1:12" ht="15.75" thickBot="1" x14ac:dyDescent="0.3">
      <c r="A40" s="96"/>
      <c r="B40" s="131" t="s">
        <v>39</v>
      </c>
      <c r="C40" s="116">
        <v>1</v>
      </c>
      <c r="D40" s="132" t="s">
        <v>40</v>
      </c>
      <c r="E40" s="55"/>
      <c r="F40" s="8"/>
      <c r="G40" s="8">
        <v>3520</v>
      </c>
      <c r="H40" s="56">
        <f t="shared" si="9"/>
        <v>3520</v>
      </c>
      <c r="I40" s="57">
        <f t="shared" si="10"/>
        <v>3520</v>
      </c>
    </row>
    <row r="41" spans="1:12" ht="15.75" thickBot="1" x14ac:dyDescent="0.3">
      <c r="A41" s="26"/>
      <c r="B41" s="34" t="s">
        <v>37</v>
      </c>
      <c r="C41" s="13"/>
      <c r="D41" s="35"/>
      <c r="E41" s="58"/>
      <c r="F41" s="59">
        <f>SUM(F9:F40)</f>
        <v>66363.255000000005</v>
      </c>
      <c r="G41" s="60"/>
      <c r="H41" s="61">
        <f>SUM(H9:H40)</f>
        <v>55357.15</v>
      </c>
      <c r="I41" s="62">
        <f>SUM(I9:I40)</f>
        <v>121720.405</v>
      </c>
    </row>
  </sheetData>
  <mergeCells count="7">
    <mergeCell ref="I7:I8"/>
    <mergeCell ref="A7:A8"/>
    <mergeCell ref="B7:B8"/>
    <mergeCell ref="C7:C8"/>
    <mergeCell ref="D7:D8"/>
    <mergeCell ref="E7:F7"/>
    <mergeCell ref="G7:H7"/>
  </mergeCells>
  <printOptions horizontalCentered="1"/>
  <pageMargins left="0.39370078740157483" right="0.39370078740157483" top="0.39370078740157483" bottom="0.39370078740157483" header="0.31496062992125984" footer="0.31496062992125984"/>
  <pageSetup paperSize="9" scale="85" orientation="landscape" horizontalDpi="4294967292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theme="0"/>
  </sheetPr>
  <dimension ref="A2:M37"/>
  <sheetViews>
    <sheetView topLeftCell="A19" zoomScale="125" zoomScaleNormal="125" workbookViewId="0">
      <selection activeCell="B11" sqref="B11"/>
    </sheetView>
  </sheetViews>
  <sheetFormatPr defaultRowHeight="15" x14ac:dyDescent="0.25"/>
  <cols>
    <col min="1" max="1" width="4.140625" bestFit="1" customWidth="1"/>
    <col min="2" max="2" width="61" style="2" customWidth="1"/>
    <col min="4" max="4" width="6.85546875" customWidth="1"/>
    <col min="5" max="9" width="16.42578125" style="1" customWidth="1"/>
  </cols>
  <sheetData>
    <row r="2" spans="1:13" ht="18.75" x14ac:dyDescent="0.3">
      <c r="A2" s="36"/>
      <c r="B2" s="36" t="s">
        <v>88</v>
      </c>
      <c r="C2" t="s">
        <v>49</v>
      </c>
      <c r="E2" s="3" t="s">
        <v>99</v>
      </c>
      <c r="H2" s="16" t="s">
        <v>57</v>
      </c>
      <c r="I2" s="1" t="s">
        <v>56</v>
      </c>
    </row>
    <row r="3" spans="1:13" x14ac:dyDescent="0.25">
      <c r="C3" t="s">
        <v>50</v>
      </c>
      <c r="E3" s="3" t="s">
        <v>100</v>
      </c>
      <c r="H3" s="16" t="s">
        <v>58</v>
      </c>
      <c r="I3" s="18">
        <f>'Souhrn nákladů za stavbu'!I3</f>
        <v>44804</v>
      </c>
    </row>
    <row r="4" spans="1:13" ht="18.75" x14ac:dyDescent="0.3">
      <c r="B4" s="89" t="s">
        <v>97</v>
      </c>
      <c r="C4" t="s">
        <v>52</v>
      </c>
      <c r="E4" s="3" t="s">
        <v>102</v>
      </c>
      <c r="H4" s="16" t="s">
        <v>60</v>
      </c>
      <c r="I4" s="1" t="str">
        <f>'Souhrn nákladů za stavbu'!I4</f>
        <v>Petr Pospíšil</v>
      </c>
    </row>
    <row r="5" spans="1:13" ht="18.75" x14ac:dyDescent="0.3">
      <c r="A5" s="36"/>
      <c r="B5" s="90" t="s">
        <v>98</v>
      </c>
      <c r="C5" t="s">
        <v>51</v>
      </c>
      <c r="E5" s="36" t="s">
        <v>111</v>
      </c>
      <c r="H5" s="16" t="s">
        <v>61</v>
      </c>
      <c r="I5" s="74">
        <v>4</v>
      </c>
    </row>
    <row r="6" spans="1:13" ht="15.75" thickBot="1" x14ac:dyDescent="0.3">
      <c r="E6" s="4"/>
    </row>
    <row r="7" spans="1:13" x14ac:dyDescent="0.25">
      <c r="A7" s="156" t="s">
        <v>0</v>
      </c>
      <c r="B7" s="158" t="s">
        <v>1</v>
      </c>
      <c r="C7" s="160" t="s">
        <v>2</v>
      </c>
      <c r="D7" s="162" t="s">
        <v>3</v>
      </c>
      <c r="E7" s="164" t="s">
        <v>35</v>
      </c>
      <c r="F7" s="165"/>
      <c r="G7" s="73"/>
      <c r="H7" s="72"/>
      <c r="I7" s="167" t="s">
        <v>4</v>
      </c>
    </row>
    <row r="8" spans="1:13" ht="15.75" thickBot="1" x14ac:dyDescent="0.3">
      <c r="A8" s="157"/>
      <c r="B8" s="159"/>
      <c r="C8" s="161"/>
      <c r="D8" s="163"/>
      <c r="E8" s="27" t="s">
        <v>15</v>
      </c>
      <c r="F8" s="17" t="s">
        <v>12</v>
      </c>
      <c r="G8" s="17"/>
      <c r="H8" s="19"/>
      <c r="I8" s="168"/>
    </row>
    <row r="9" spans="1:13" ht="31.5" customHeight="1" x14ac:dyDescent="0.25">
      <c r="A9" s="44">
        <v>1</v>
      </c>
      <c r="B9" s="30" t="s">
        <v>174</v>
      </c>
      <c r="C9" s="46">
        <v>1</v>
      </c>
      <c r="D9" s="31" t="s">
        <v>40</v>
      </c>
      <c r="E9" s="48">
        <v>611952</v>
      </c>
      <c r="F9" s="49">
        <f t="shared" ref="F9:F19" si="0">C9*E9</f>
        <v>611952</v>
      </c>
      <c r="G9" s="49"/>
      <c r="H9" s="50"/>
      <c r="I9" s="51">
        <f t="shared" ref="I9:I19" si="1">F9+H9</f>
        <v>611952</v>
      </c>
    </row>
    <row r="10" spans="1:13" ht="30" x14ac:dyDescent="0.25">
      <c r="A10" s="24">
        <v>2</v>
      </c>
      <c r="B10" s="30" t="s">
        <v>182</v>
      </c>
      <c r="C10" s="6">
        <v>2</v>
      </c>
      <c r="D10" s="31" t="s">
        <v>7</v>
      </c>
      <c r="E10" s="28">
        <v>918500.00000000012</v>
      </c>
      <c r="F10" s="5">
        <f t="shared" si="0"/>
        <v>1837000.0000000002</v>
      </c>
      <c r="G10" s="5"/>
      <c r="H10" s="20"/>
      <c r="I10" s="22">
        <f t="shared" si="1"/>
        <v>1837000.0000000002</v>
      </c>
      <c r="M10" s="114"/>
    </row>
    <row r="11" spans="1:13" x14ac:dyDescent="0.25">
      <c r="A11" s="24">
        <v>3</v>
      </c>
      <c r="B11" s="70" t="s">
        <v>183</v>
      </c>
      <c r="C11" s="6">
        <v>1</v>
      </c>
      <c r="D11" s="31" t="s">
        <v>7</v>
      </c>
      <c r="E11" s="28">
        <v>27500.000000000004</v>
      </c>
      <c r="F11" s="5">
        <f t="shared" si="0"/>
        <v>27500.000000000004</v>
      </c>
      <c r="G11" s="5"/>
      <c r="H11" s="20"/>
      <c r="I11" s="22">
        <f t="shared" si="1"/>
        <v>27500.000000000004</v>
      </c>
      <c r="M11" s="114"/>
    </row>
    <row r="12" spans="1:13" ht="45" x14ac:dyDescent="0.25">
      <c r="A12" s="24">
        <v>4</v>
      </c>
      <c r="B12" s="30" t="s">
        <v>176</v>
      </c>
      <c r="C12" s="6">
        <v>1</v>
      </c>
      <c r="D12" s="31" t="s">
        <v>7</v>
      </c>
      <c r="E12" s="28">
        <v>2850000</v>
      </c>
      <c r="F12" s="5">
        <f t="shared" si="0"/>
        <v>2850000</v>
      </c>
      <c r="G12" s="5"/>
      <c r="H12" s="20"/>
      <c r="I12" s="22">
        <f t="shared" si="1"/>
        <v>2850000</v>
      </c>
      <c r="M12" s="114"/>
    </row>
    <row r="13" spans="1:13" ht="45" x14ac:dyDescent="0.25">
      <c r="A13" s="24">
        <v>5</v>
      </c>
      <c r="B13" s="30" t="s">
        <v>177</v>
      </c>
      <c r="C13" s="6">
        <v>1</v>
      </c>
      <c r="D13" s="31" t="s">
        <v>40</v>
      </c>
      <c r="E13" s="28">
        <v>1988538</v>
      </c>
      <c r="F13" s="5">
        <f t="shared" si="0"/>
        <v>1988538</v>
      </c>
      <c r="G13" s="5"/>
      <c r="H13" s="20"/>
      <c r="I13" s="22">
        <f t="shared" si="1"/>
        <v>1988538</v>
      </c>
      <c r="M13" s="114"/>
    </row>
    <row r="14" spans="1:13" x14ac:dyDescent="0.25">
      <c r="A14" s="24">
        <v>6</v>
      </c>
      <c r="B14" s="30" t="s">
        <v>112</v>
      </c>
      <c r="C14" s="6">
        <v>1</v>
      </c>
      <c r="D14" s="31" t="s">
        <v>7</v>
      </c>
      <c r="E14" s="28">
        <v>296000</v>
      </c>
      <c r="F14" s="5">
        <f t="shared" si="0"/>
        <v>296000</v>
      </c>
      <c r="G14" s="5"/>
      <c r="H14" s="20"/>
      <c r="I14" s="22">
        <f t="shared" si="1"/>
        <v>296000</v>
      </c>
      <c r="M14" s="114"/>
    </row>
    <row r="15" spans="1:13" x14ac:dyDescent="0.25">
      <c r="A15" s="24">
        <v>7</v>
      </c>
      <c r="B15" s="30" t="s">
        <v>113</v>
      </c>
      <c r="C15" s="6">
        <v>1</v>
      </c>
      <c r="D15" s="31" t="s">
        <v>7</v>
      </c>
      <c r="E15" s="28">
        <v>296000</v>
      </c>
      <c r="F15" s="5">
        <f t="shared" si="0"/>
        <v>296000</v>
      </c>
      <c r="G15" s="5"/>
      <c r="H15" s="20"/>
      <c r="I15" s="22">
        <f t="shared" si="1"/>
        <v>296000</v>
      </c>
      <c r="M15" s="114"/>
    </row>
    <row r="16" spans="1:13" x14ac:dyDescent="0.25">
      <c r="A16" s="24">
        <v>8</v>
      </c>
      <c r="B16" s="30" t="s">
        <v>178</v>
      </c>
      <c r="C16" s="6">
        <v>1</v>
      </c>
      <c r="D16" s="31" t="s">
        <v>7</v>
      </c>
      <c r="E16" s="28">
        <v>168000</v>
      </c>
      <c r="F16" s="5">
        <f t="shared" si="0"/>
        <v>168000</v>
      </c>
      <c r="G16" s="5"/>
      <c r="H16" s="20"/>
      <c r="I16" s="22">
        <f t="shared" si="1"/>
        <v>168000</v>
      </c>
      <c r="M16" s="114"/>
    </row>
    <row r="17" spans="1:13" x14ac:dyDescent="0.25">
      <c r="A17" s="24" t="s">
        <v>78</v>
      </c>
      <c r="B17" s="30" t="s">
        <v>114</v>
      </c>
      <c r="C17" s="6">
        <v>2</v>
      </c>
      <c r="D17" s="31" t="s">
        <v>7</v>
      </c>
      <c r="E17" s="28">
        <v>99800</v>
      </c>
      <c r="F17" s="5">
        <f t="shared" si="0"/>
        <v>199600</v>
      </c>
      <c r="G17" s="5"/>
      <c r="H17" s="20"/>
      <c r="I17" s="22">
        <f t="shared" si="1"/>
        <v>199600</v>
      </c>
      <c r="M17" s="114"/>
    </row>
    <row r="18" spans="1:13" x14ac:dyDescent="0.25">
      <c r="A18" s="24">
        <v>10</v>
      </c>
      <c r="B18" s="30" t="s">
        <v>103</v>
      </c>
      <c r="C18" s="6">
        <v>1</v>
      </c>
      <c r="D18" s="31" t="s">
        <v>7</v>
      </c>
      <c r="E18" s="28">
        <v>35200</v>
      </c>
      <c r="F18" s="5">
        <f t="shared" si="0"/>
        <v>35200</v>
      </c>
      <c r="G18" s="5"/>
      <c r="H18" s="20"/>
      <c r="I18" s="22">
        <f t="shared" si="1"/>
        <v>35200</v>
      </c>
      <c r="M18" s="114"/>
    </row>
    <row r="19" spans="1:13" x14ac:dyDescent="0.25">
      <c r="A19" s="24">
        <v>11</v>
      </c>
      <c r="B19" s="30" t="s">
        <v>118</v>
      </c>
      <c r="C19" s="6">
        <v>1</v>
      </c>
      <c r="D19" s="31" t="s">
        <v>7</v>
      </c>
      <c r="E19" s="28">
        <v>469200</v>
      </c>
      <c r="F19" s="5">
        <f t="shared" si="0"/>
        <v>469200</v>
      </c>
      <c r="G19" s="5"/>
      <c r="H19" s="20"/>
      <c r="I19" s="22">
        <f t="shared" si="1"/>
        <v>469200</v>
      </c>
      <c r="M19" s="114"/>
    </row>
    <row r="20" spans="1:13" x14ac:dyDescent="0.25">
      <c r="A20" s="24"/>
      <c r="B20" s="30"/>
      <c r="C20" s="6"/>
      <c r="D20" s="31"/>
      <c r="E20" s="28"/>
      <c r="F20" s="5" t="s">
        <v>76</v>
      </c>
      <c r="G20" s="5"/>
      <c r="H20" s="20"/>
      <c r="I20" s="22"/>
    </row>
    <row r="21" spans="1:13" ht="30" x14ac:dyDescent="0.25">
      <c r="A21" s="24"/>
      <c r="B21" s="149" t="s">
        <v>181</v>
      </c>
      <c r="C21" s="6"/>
      <c r="D21" s="31"/>
      <c r="E21" s="28"/>
      <c r="F21" s="5"/>
      <c r="G21" s="5"/>
      <c r="H21" s="20"/>
      <c r="I21" s="22"/>
    </row>
    <row r="22" spans="1:13" x14ac:dyDescent="0.25">
      <c r="A22" s="24"/>
      <c r="B22" s="30"/>
      <c r="C22" s="6"/>
      <c r="D22" s="31"/>
      <c r="E22" s="28"/>
      <c r="F22" s="5"/>
      <c r="G22" s="5"/>
      <c r="H22" s="20"/>
      <c r="I22" s="22"/>
    </row>
    <row r="23" spans="1:13" x14ac:dyDescent="0.25">
      <c r="A23" s="24"/>
      <c r="B23" s="30"/>
      <c r="C23" s="6"/>
      <c r="D23" s="31"/>
      <c r="E23" s="28"/>
      <c r="F23" s="5"/>
      <c r="G23" s="5"/>
      <c r="H23" s="20"/>
      <c r="I23" s="22"/>
    </row>
    <row r="24" spans="1:13" x14ac:dyDescent="0.25">
      <c r="A24" s="24"/>
      <c r="B24" s="30"/>
      <c r="C24" s="6"/>
      <c r="D24" s="31"/>
      <c r="E24" s="28"/>
      <c r="F24" s="5"/>
      <c r="G24" s="5"/>
      <c r="H24" s="20"/>
      <c r="I24" s="22"/>
    </row>
    <row r="25" spans="1:13" x14ac:dyDescent="0.25">
      <c r="A25" s="24"/>
      <c r="B25" s="30"/>
      <c r="C25" s="6"/>
      <c r="D25" s="31"/>
      <c r="E25" s="28"/>
      <c r="F25" s="5"/>
      <c r="G25" s="5"/>
      <c r="H25" s="20"/>
      <c r="I25" s="22"/>
    </row>
    <row r="26" spans="1:13" x14ac:dyDescent="0.25">
      <c r="A26" s="24"/>
      <c r="B26" s="30"/>
      <c r="C26" s="6"/>
      <c r="D26" s="31"/>
      <c r="E26" s="28"/>
      <c r="F26" s="5"/>
      <c r="G26" s="5"/>
      <c r="H26" s="20"/>
      <c r="I26" s="22"/>
    </row>
    <row r="27" spans="1:13" x14ac:dyDescent="0.25">
      <c r="A27" s="24"/>
      <c r="B27" s="30"/>
      <c r="C27" s="6"/>
      <c r="D27" s="31"/>
      <c r="E27" s="28"/>
      <c r="F27" s="5"/>
      <c r="G27" s="5"/>
      <c r="H27" s="20"/>
      <c r="I27" s="22"/>
    </row>
    <row r="28" spans="1:13" x14ac:dyDescent="0.25">
      <c r="A28" s="24"/>
      <c r="B28" s="30"/>
      <c r="C28" s="6"/>
      <c r="D28" s="31"/>
      <c r="E28" s="28"/>
      <c r="F28" s="5"/>
      <c r="G28" s="5"/>
      <c r="H28" s="20"/>
      <c r="I28" s="22"/>
    </row>
    <row r="29" spans="1:13" x14ac:dyDescent="0.25">
      <c r="A29" s="24"/>
      <c r="B29" s="30"/>
      <c r="C29" s="6"/>
      <c r="D29" s="31"/>
      <c r="E29" s="28"/>
      <c r="F29" s="5"/>
      <c r="G29" s="5"/>
      <c r="H29" s="20"/>
      <c r="I29" s="22"/>
    </row>
    <row r="30" spans="1:13" x14ac:dyDescent="0.25">
      <c r="A30" s="24"/>
      <c r="B30" s="30"/>
      <c r="C30" s="6"/>
      <c r="D30" s="31"/>
      <c r="E30" s="28"/>
      <c r="F30" s="5"/>
      <c r="G30" s="5"/>
      <c r="H30" s="20"/>
      <c r="I30" s="22"/>
    </row>
    <row r="31" spans="1:13" x14ac:dyDescent="0.25">
      <c r="A31" s="24"/>
      <c r="B31" s="30"/>
      <c r="C31" s="6"/>
      <c r="D31" s="31"/>
      <c r="E31" s="28"/>
      <c r="F31" s="5"/>
      <c r="G31" s="5"/>
      <c r="H31" s="20"/>
      <c r="I31" s="22"/>
    </row>
    <row r="32" spans="1:13" x14ac:dyDescent="0.25">
      <c r="A32" s="24"/>
      <c r="B32" s="30"/>
      <c r="C32" s="6"/>
      <c r="D32" s="31"/>
      <c r="E32" s="28"/>
      <c r="F32" s="5"/>
      <c r="G32" s="5"/>
      <c r="H32" s="20"/>
      <c r="I32" s="22"/>
    </row>
    <row r="33" spans="1:9" x14ac:dyDescent="0.25">
      <c r="A33" s="24"/>
      <c r="B33" s="30"/>
      <c r="C33" s="6"/>
      <c r="D33" s="31"/>
      <c r="E33" s="28"/>
      <c r="F33" s="5"/>
      <c r="G33" s="5"/>
      <c r="H33" s="20"/>
      <c r="I33" s="22"/>
    </row>
    <row r="34" spans="1:9" x14ac:dyDescent="0.25">
      <c r="A34" s="24"/>
      <c r="B34" s="30"/>
      <c r="C34" s="6"/>
      <c r="D34" s="31"/>
      <c r="E34" s="37"/>
      <c r="F34" s="5"/>
      <c r="G34" s="5"/>
      <c r="H34" s="20"/>
      <c r="I34" s="22"/>
    </row>
    <row r="35" spans="1:9" x14ac:dyDescent="0.25">
      <c r="A35" s="24"/>
      <c r="B35" s="30"/>
      <c r="C35" s="6"/>
      <c r="D35" s="31"/>
      <c r="E35" s="28"/>
      <c r="F35" s="5"/>
      <c r="G35" s="5"/>
      <c r="H35" s="20"/>
      <c r="I35" s="22"/>
    </row>
    <row r="36" spans="1:9" ht="15.75" thickBot="1" x14ac:dyDescent="0.3">
      <c r="A36" s="25"/>
      <c r="B36" s="32"/>
      <c r="C36" s="14"/>
      <c r="D36" s="33"/>
      <c r="E36" s="29"/>
      <c r="F36" s="15"/>
      <c r="G36" s="15"/>
      <c r="H36" s="21"/>
      <c r="I36" s="23"/>
    </row>
    <row r="37" spans="1:9" ht="15.75" thickBot="1" x14ac:dyDescent="0.3">
      <c r="A37" s="26"/>
      <c r="B37" s="34" t="s">
        <v>37</v>
      </c>
      <c r="C37" s="13"/>
      <c r="D37" s="35"/>
      <c r="E37" s="58"/>
      <c r="F37" s="59">
        <f>SUM(F9:F36)</f>
        <v>8778990</v>
      </c>
      <c r="G37" s="60"/>
      <c r="H37" s="61">
        <f>SUM(H9:H36)</f>
        <v>0</v>
      </c>
      <c r="I37" s="62">
        <f>SUM(I9:I36)</f>
        <v>8778990</v>
      </c>
    </row>
  </sheetData>
  <mergeCells count="6">
    <mergeCell ref="I7:I8"/>
    <mergeCell ref="A7:A8"/>
    <mergeCell ref="B7:B8"/>
    <mergeCell ref="C7:C8"/>
    <mergeCell ref="D7:D8"/>
    <mergeCell ref="E7:F7"/>
  </mergeCells>
  <printOptions horizontalCentered="1"/>
  <pageMargins left="0.39370078740157483" right="0.39370078740157483" top="0.39370078740157483" bottom="0.39370078740157483" header="0.31496062992125984" footer="0.31496062992125984"/>
  <pageSetup paperSize="9" scale="85" orientation="landscape" horizontalDpi="4294967292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theme="0"/>
  </sheetPr>
  <dimension ref="A2:I39"/>
  <sheetViews>
    <sheetView tabSelected="1" topLeftCell="A28" zoomScale="125" zoomScaleNormal="125" workbookViewId="0">
      <selection activeCell="I5" sqref="I5"/>
    </sheetView>
  </sheetViews>
  <sheetFormatPr defaultRowHeight="15" x14ac:dyDescent="0.25"/>
  <cols>
    <col min="1" max="1" width="4.140625" bestFit="1" customWidth="1"/>
    <col min="2" max="2" width="61" style="2" customWidth="1"/>
    <col min="4" max="4" width="6.85546875" customWidth="1"/>
    <col min="5" max="9" width="16.42578125" style="1" customWidth="1"/>
  </cols>
  <sheetData>
    <row r="2" spans="1:9" ht="18.75" x14ac:dyDescent="0.3">
      <c r="A2" s="36"/>
      <c r="B2" s="36" t="s">
        <v>89</v>
      </c>
      <c r="C2" t="s">
        <v>49</v>
      </c>
      <c r="E2" s="3" t="s">
        <v>99</v>
      </c>
      <c r="H2" s="16" t="s">
        <v>57</v>
      </c>
      <c r="I2" s="1" t="s">
        <v>56</v>
      </c>
    </row>
    <row r="3" spans="1:9" x14ac:dyDescent="0.25">
      <c r="C3" t="s">
        <v>50</v>
      </c>
      <c r="E3" s="3" t="s">
        <v>100</v>
      </c>
      <c r="H3" s="16" t="s">
        <v>58</v>
      </c>
      <c r="I3" s="18">
        <f>'Souhrn nákladů za stavbu'!I3</f>
        <v>44804</v>
      </c>
    </row>
    <row r="4" spans="1:9" ht="18.75" x14ac:dyDescent="0.3">
      <c r="B4" s="89" t="s">
        <v>97</v>
      </c>
      <c r="C4" t="s">
        <v>52</v>
      </c>
      <c r="E4" s="3" t="s">
        <v>102</v>
      </c>
      <c r="H4" s="16" t="s">
        <v>60</v>
      </c>
      <c r="I4" s="1" t="str">
        <f>'Souhrn nákladů za stavbu'!I4</f>
        <v>Petr Pospíšil</v>
      </c>
    </row>
    <row r="5" spans="1:9" ht="18.75" x14ac:dyDescent="0.3">
      <c r="A5" s="36"/>
      <c r="B5" s="90" t="s">
        <v>98</v>
      </c>
      <c r="C5" t="s">
        <v>51</v>
      </c>
      <c r="E5" s="36" t="s">
        <v>8</v>
      </c>
      <c r="H5" s="16" t="s">
        <v>61</v>
      </c>
      <c r="I5" s="74">
        <v>5</v>
      </c>
    </row>
    <row r="6" spans="1:9" ht="15.75" thickBot="1" x14ac:dyDescent="0.3">
      <c r="E6" s="4"/>
    </row>
    <row r="7" spans="1:9" x14ac:dyDescent="0.25">
      <c r="A7" s="156" t="s">
        <v>0</v>
      </c>
      <c r="B7" s="158" t="s">
        <v>1</v>
      </c>
      <c r="C7" s="160" t="s">
        <v>2</v>
      </c>
      <c r="D7" s="162" t="s">
        <v>3</v>
      </c>
      <c r="E7" s="164" t="s">
        <v>13</v>
      </c>
      <c r="F7" s="165"/>
      <c r="G7" s="73"/>
      <c r="H7" s="72"/>
      <c r="I7" s="151" t="s">
        <v>4</v>
      </c>
    </row>
    <row r="8" spans="1:9" ht="15.75" thickBot="1" x14ac:dyDescent="0.3">
      <c r="A8" s="157"/>
      <c r="B8" s="159"/>
      <c r="C8" s="161"/>
      <c r="D8" s="163"/>
      <c r="E8" s="27" t="s">
        <v>15</v>
      </c>
      <c r="F8" s="17" t="s">
        <v>12</v>
      </c>
      <c r="G8" s="17"/>
      <c r="H8" s="19"/>
      <c r="I8" s="152"/>
    </row>
    <row r="9" spans="1:9" ht="24" customHeight="1" x14ac:dyDescent="0.25">
      <c r="A9" s="44">
        <v>1</v>
      </c>
      <c r="B9" s="71" t="s">
        <v>25</v>
      </c>
      <c r="C9" s="46">
        <v>3</v>
      </c>
      <c r="D9" s="47" t="s">
        <v>7</v>
      </c>
      <c r="E9" s="48">
        <v>32</v>
      </c>
      <c r="F9" s="49">
        <f t="shared" ref="F9:F22" si="0">C9*E9</f>
        <v>96</v>
      </c>
      <c r="G9" s="49"/>
      <c r="H9" s="50"/>
      <c r="I9" s="51">
        <f t="shared" ref="I9:I22" si="1">F9+H9</f>
        <v>96</v>
      </c>
    </row>
    <row r="10" spans="1:9" x14ac:dyDescent="0.25">
      <c r="A10" s="24">
        <v>2</v>
      </c>
      <c r="B10" s="30" t="s">
        <v>26</v>
      </c>
      <c r="C10" s="6">
        <v>5</v>
      </c>
      <c r="D10" s="31" t="s">
        <v>7</v>
      </c>
      <c r="E10" s="28">
        <v>32</v>
      </c>
      <c r="F10" s="5">
        <f t="shared" si="0"/>
        <v>160</v>
      </c>
      <c r="G10" s="5"/>
      <c r="H10" s="20"/>
      <c r="I10" s="22">
        <f t="shared" si="1"/>
        <v>160</v>
      </c>
    </row>
    <row r="11" spans="1:9" x14ac:dyDescent="0.25">
      <c r="A11" s="24">
        <v>3</v>
      </c>
      <c r="B11" s="30" t="s">
        <v>27</v>
      </c>
      <c r="C11" s="6">
        <v>5</v>
      </c>
      <c r="D11" s="31" t="s">
        <v>7</v>
      </c>
      <c r="E11" s="28">
        <v>32</v>
      </c>
      <c r="F11" s="5">
        <f t="shared" si="0"/>
        <v>160</v>
      </c>
      <c r="G11" s="5"/>
      <c r="H11" s="20"/>
      <c r="I11" s="22">
        <f t="shared" si="1"/>
        <v>160</v>
      </c>
    </row>
    <row r="12" spans="1:9" x14ac:dyDescent="0.25">
      <c r="A12" s="24">
        <v>4</v>
      </c>
      <c r="B12" s="30" t="s">
        <v>28</v>
      </c>
      <c r="C12" s="6">
        <v>3</v>
      </c>
      <c r="D12" s="31" t="s">
        <v>7</v>
      </c>
      <c r="E12" s="28">
        <v>32</v>
      </c>
      <c r="F12" s="5">
        <f t="shared" si="0"/>
        <v>96</v>
      </c>
      <c r="G12" s="5"/>
      <c r="H12" s="20"/>
      <c r="I12" s="22">
        <f t="shared" si="1"/>
        <v>96</v>
      </c>
    </row>
    <row r="13" spans="1:9" x14ac:dyDescent="0.25">
      <c r="A13" s="24">
        <v>5</v>
      </c>
      <c r="B13" s="30" t="s">
        <v>29</v>
      </c>
      <c r="C13" s="6">
        <v>5</v>
      </c>
      <c r="D13" s="31" t="s">
        <v>7</v>
      </c>
      <c r="E13" s="28">
        <v>32</v>
      </c>
      <c r="F13" s="5">
        <f t="shared" si="0"/>
        <v>160</v>
      </c>
      <c r="G13" s="5"/>
      <c r="H13" s="20"/>
      <c r="I13" s="22">
        <f t="shared" si="1"/>
        <v>160</v>
      </c>
    </row>
    <row r="14" spans="1:9" x14ac:dyDescent="0.25">
      <c r="A14" s="24">
        <v>6</v>
      </c>
      <c r="B14" s="70" t="s">
        <v>30</v>
      </c>
      <c r="C14" s="6">
        <v>5</v>
      </c>
      <c r="D14" s="31" t="s">
        <v>7</v>
      </c>
      <c r="E14" s="28">
        <v>32</v>
      </c>
      <c r="F14" s="5">
        <f t="shared" si="0"/>
        <v>160</v>
      </c>
      <c r="G14" s="5"/>
      <c r="H14" s="20"/>
      <c r="I14" s="22">
        <f t="shared" si="1"/>
        <v>160</v>
      </c>
    </row>
    <row r="15" spans="1:9" x14ac:dyDescent="0.25">
      <c r="A15" s="24">
        <v>7</v>
      </c>
      <c r="B15" s="30" t="s">
        <v>31</v>
      </c>
      <c r="C15" s="6">
        <v>5</v>
      </c>
      <c r="D15" s="31" t="s">
        <v>7</v>
      </c>
      <c r="E15" s="28">
        <v>32</v>
      </c>
      <c r="F15" s="5">
        <f t="shared" si="0"/>
        <v>160</v>
      </c>
      <c r="G15" s="5"/>
      <c r="H15" s="20"/>
      <c r="I15" s="22">
        <f t="shared" si="1"/>
        <v>160</v>
      </c>
    </row>
    <row r="16" spans="1:9" x14ac:dyDescent="0.25">
      <c r="A16" s="24">
        <v>8</v>
      </c>
      <c r="B16" s="30" t="s">
        <v>32</v>
      </c>
      <c r="C16" s="6">
        <v>2</v>
      </c>
      <c r="D16" s="31" t="s">
        <v>7</v>
      </c>
      <c r="E16" s="28">
        <v>45</v>
      </c>
      <c r="F16" s="5">
        <f t="shared" si="0"/>
        <v>90</v>
      </c>
      <c r="G16" s="5"/>
      <c r="H16" s="20"/>
      <c r="I16" s="22">
        <f t="shared" si="1"/>
        <v>90</v>
      </c>
    </row>
    <row r="17" spans="1:9" x14ac:dyDescent="0.25">
      <c r="A17" s="24">
        <v>9</v>
      </c>
      <c r="B17" s="30" t="s">
        <v>33</v>
      </c>
      <c r="C17" s="6">
        <v>2</v>
      </c>
      <c r="D17" s="31" t="s">
        <v>7</v>
      </c>
      <c r="E17" s="28">
        <v>150</v>
      </c>
      <c r="F17" s="5">
        <f t="shared" si="0"/>
        <v>300</v>
      </c>
      <c r="G17" s="5"/>
      <c r="H17" s="20"/>
      <c r="I17" s="22">
        <f t="shared" si="1"/>
        <v>300</v>
      </c>
    </row>
    <row r="18" spans="1:9" ht="30" x14ac:dyDescent="0.25">
      <c r="A18" s="24">
        <v>10</v>
      </c>
      <c r="B18" s="30" t="s">
        <v>34</v>
      </c>
      <c r="C18" s="6">
        <v>2</v>
      </c>
      <c r="D18" s="31" t="s">
        <v>7</v>
      </c>
      <c r="E18" s="28">
        <v>32</v>
      </c>
      <c r="F18" s="5">
        <f t="shared" si="0"/>
        <v>64</v>
      </c>
      <c r="G18" s="5"/>
      <c r="H18" s="20"/>
      <c r="I18" s="22">
        <f t="shared" si="1"/>
        <v>64</v>
      </c>
    </row>
    <row r="19" spans="1:9" x14ac:dyDescent="0.25">
      <c r="A19" s="24">
        <v>11</v>
      </c>
      <c r="B19" s="30" t="s">
        <v>84</v>
      </c>
      <c r="C19" s="6">
        <v>9</v>
      </c>
      <c r="D19" s="31" t="s">
        <v>7</v>
      </c>
      <c r="E19" s="28">
        <v>1780</v>
      </c>
      <c r="F19" s="5">
        <f t="shared" si="0"/>
        <v>16020</v>
      </c>
      <c r="G19" s="5"/>
      <c r="H19" s="20"/>
      <c r="I19" s="22">
        <f t="shared" si="1"/>
        <v>16020</v>
      </c>
    </row>
    <row r="20" spans="1:9" ht="30" x14ac:dyDescent="0.25">
      <c r="A20" s="24">
        <v>12</v>
      </c>
      <c r="B20" s="30" t="s">
        <v>48</v>
      </c>
      <c r="C20" s="6">
        <v>3</v>
      </c>
      <c r="D20" s="31" t="s">
        <v>7</v>
      </c>
      <c r="E20" s="28">
        <v>447</v>
      </c>
      <c r="F20" s="5">
        <f t="shared" si="0"/>
        <v>1341</v>
      </c>
      <c r="G20" s="5"/>
      <c r="H20" s="20"/>
      <c r="I20" s="22">
        <f t="shared" si="1"/>
        <v>1341</v>
      </c>
    </row>
    <row r="21" spans="1:9" x14ac:dyDescent="0.25">
      <c r="A21" s="24">
        <v>13</v>
      </c>
      <c r="B21" s="30" t="s">
        <v>47</v>
      </c>
      <c r="C21" s="6">
        <v>2</v>
      </c>
      <c r="D21" s="31" t="s">
        <v>7</v>
      </c>
      <c r="E21" s="28">
        <v>125</v>
      </c>
      <c r="F21" s="5">
        <f t="shared" si="0"/>
        <v>250</v>
      </c>
      <c r="G21" s="5"/>
      <c r="H21" s="20"/>
      <c r="I21" s="22">
        <f t="shared" si="1"/>
        <v>250</v>
      </c>
    </row>
    <row r="22" spans="1:9" x14ac:dyDescent="0.25">
      <c r="A22" s="24">
        <v>14</v>
      </c>
      <c r="B22" s="30" t="s">
        <v>85</v>
      </c>
      <c r="C22" s="6">
        <v>2</v>
      </c>
      <c r="D22" s="31" t="s">
        <v>7</v>
      </c>
      <c r="E22" s="28">
        <v>125</v>
      </c>
      <c r="F22" s="5">
        <f t="shared" si="0"/>
        <v>250</v>
      </c>
      <c r="G22" s="5"/>
      <c r="H22" s="20"/>
      <c r="I22" s="22">
        <f t="shared" si="1"/>
        <v>250</v>
      </c>
    </row>
    <row r="23" spans="1:9" x14ac:dyDescent="0.25">
      <c r="A23" s="24"/>
      <c r="B23" s="30"/>
      <c r="C23" s="6"/>
      <c r="D23" s="31"/>
      <c r="E23" s="28"/>
      <c r="F23" s="5"/>
      <c r="G23" s="5"/>
      <c r="H23" s="20"/>
      <c r="I23" s="22"/>
    </row>
    <row r="24" spans="1:9" x14ac:dyDescent="0.25">
      <c r="A24" s="24"/>
      <c r="B24" s="30"/>
      <c r="C24" s="6"/>
      <c r="D24" s="31"/>
      <c r="E24" s="28"/>
      <c r="F24" s="5"/>
      <c r="G24" s="5"/>
      <c r="H24" s="20"/>
      <c r="I24" s="22"/>
    </row>
    <row r="25" spans="1:9" x14ac:dyDescent="0.25">
      <c r="A25" s="24"/>
      <c r="B25" s="30"/>
      <c r="C25" s="6"/>
      <c r="D25" s="31"/>
      <c r="E25" s="28"/>
      <c r="F25" s="5"/>
      <c r="G25" s="5"/>
      <c r="H25" s="20"/>
      <c r="I25" s="22"/>
    </row>
    <row r="26" spans="1:9" x14ac:dyDescent="0.25">
      <c r="A26" s="24"/>
      <c r="B26" s="30"/>
      <c r="C26" s="6"/>
      <c r="D26" s="31"/>
      <c r="E26" s="28"/>
      <c r="F26" s="5"/>
      <c r="G26" s="5"/>
      <c r="H26" s="20"/>
      <c r="I26" s="22"/>
    </row>
    <row r="27" spans="1:9" x14ac:dyDescent="0.25">
      <c r="A27" s="24"/>
      <c r="B27" s="30"/>
      <c r="C27" s="6"/>
      <c r="D27" s="31"/>
      <c r="E27" s="28"/>
      <c r="F27" s="5"/>
      <c r="G27" s="5"/>
      <c r="H27" s="20"/>
      <c r="I27" s="22"/>
    </row>
    <row r="28" spans="1:9" x14ac:dyDescent="0.25">
      <c r="A28" s="24"/>
      <c r="B28" s="30"/>
      <c r="C28" s="6"/>
      <c r="D28" s="31"/>
      <c r="E28" s="28"/>
      <c r="F28" s="5"/>
      <c r="G28" s="5"/>
      <c r="H28" s="20"/>
      <c r="I28" s="22"/>
    </row>
    <row r="29" spans="1:9" x14ac:dyDescent="0.25">
      <c r="A29" s="24"/>
      <c r="B29" s="30"/>
      <c r="C29" s="6"/>
      <c r="D29" s="31"/>
      <c r="E29" s="28"/>
      <c r="F29" s="5"/>
      <c r="G29" s="5"/>
      <c r="H29" s="20"/>
      <c r="I29" s="22"/>
    </row>
    <row r="30" spans="1:9" x14ac:dyDescent="0.25">
      <c r="A30" s="24"/>
      <c r="B30" s="30"/>
      <c r="C30" s="6"/>
      <c r="D30" s="31"/>
      <c r="E30" s="28"/>
      <c r="F30" s="5"/>
      <c r="G30" s="5"/>
      <c r="H30" s="20"/>
      <c r="I30" s="22"/>
    </row>
    <row r="31" spans="1:9" x14ac:dyDescent="0.25">
      <c r="A31" s="24"/>
      <c r="B31" s="30"/>
      <c r="C31" s="6"/>
      <c r="D31" s="31"/>
      <c r="E31" s="28"/>
      <c r="F31" s="5"/>
      <c r="G31" s="5"/>
      <c r="H31" s="20"/>
      <c r="I31" s="22"/>
    </row>
    <row r="32" spans="1:9" x14ac:dyDescent="0.25">
      <c r="A32" s="24"/>
      <c r="B32" s="30"/>
      <c r="C32" s="6"/>
      <c r="D32" s="31"/>
      <c r="E32" s="28"/>
      <c r="F32" s="5"/>
      <c r="G32" s="5"/>
      <c r="H32" s="20"/>
      <c r="I32" s="22"/>
    </row>
    <row r="33" spans="1:9" x14ac:dyDescent="0.25">
      <c r="A33" s="24"/>
      <c r="B33" s="30"/>
      <c r="C33" s="6"/>
      <c r="D33" s="31"/>
      <c r="E33" s="28"/>
      <c r="F33" s="5"/>
      <c r="G33" s="5"/>
      <c r="H33" s="20"/>
      <c r="I33" s="22"/>
    </row>
    <row r="34" spans="1:9" x14ac:dyDescent="0.25">
      <c r="A34" s="24"/>
      <c r="B34" s="30"/>
      <c r="C34" s="6"/>
      <c r="D34" s="31"/>
      <c r="E34" s="28"/>
      <c r="F34" s="5"/>
      <c r="G34" s="5"/>
      <c r="H34" s="20"/>
      <c r="I34" s="22"/>
    </row>
    <row r="35" spans="1:9" x14ac:dyDescent="0.25">
      <c r="A35" s="24"/>
      <c r="B35" s="30"/>
      <c r="C35" s="6"/>
      <c r="D35" s="31"/>
      <c r="E35" s="37"/>
      <c r="F35" s="5"/>
      <c r="G35" s="5"/>
      <c r="H35" s="20"/>
      <c r="I35" s="22"/>
    </row>
    <row r="36" spans="1:9" x14ac:dyDescent="0.25">
      <c r="A36" s="24"/>
      <c r="B36" s="30"/>
      <c r="C36" s="6"/>
      <c r="D36" s="31"/>
      <c r="E36" s="28"/>
      <c r="F36" s="5"/>
      <c r="G36" s="5"/>
      <c r="H36" s="20"/>
      <c r="I36" s="22"/>
    </row>
    <row r="37" spans="1:9" x14ac:dyDescent="0.25">
      <c r="A37" s="24"/>
      <c r="B37" s="30"/>
      <c r="C37" s="6"/>
      <c r="D37" s="31"/>
      <c r="E37" s="28"/>
      <c r="F37" s="5"/>
      <c r="G37" s="5"/>
      <c r="H37" s="20"/>
      <c r="I37" s="22"/>
    </row>
    <row r="38" spans="1:9" ht="15.75" thickBot="1" x14ac:dyDescent="0.3">
      <c r="A38" s="25"/>
      <c r="B38" s="32"/>
      <c r="C38" s="14"/>
      <c r="D38" s="33"/>
      <c r="E38" s="29"/>
      <c r="F38" s="15"/>
      <c r="G38" s="15"/>
      <c r="H38" s="21"/>
      <c r="I38" s="23"/>
    </row>
    <row r="39" spans="1:9" ht="15.75" thickBot="1" x14ac:dyDescent="0.3">
      <c r="A39" s="26"/>
      <c r="B39" s="34" t="s">
        <v>37</v>
      </c>
      <c r="C39" s="13"/>
      <c r="D39" s="35"/>
      <c r="E39" s="58"/>
      <c r="F39" s="59">
        <f>SUM(F9:F38)</f>
        <v>19307</v>
      </c>
      <c r="G39" s="60"/>
      <c r="H39" s="61">
        <f>SUM(H9:H38)</f>
        <v>0</v>
      </c>
      <c r="I39" s="62">
        <f>SUM(I9:I38)</f>
        <v>19307</v>
      </c>
    </row>
  </sheetData>
  <mergeCells count="6">
    <mergeCell ref="I7:I8"/>
    <mergeCell ref="A7:A8"/>
    <mergeCell ref="B7:B8"/>
    <mergeCell ref="C7:C8"/>
    <mergeCell ref="D7:D8"/>
    <mergeCell ref="E7:F7"/>
  </mergeCells>
  <printOptions horizontalCentered="1"/>
  <pageMargins left="0.39370078740157483" right="0.39370078740157483" top="0.39370078740157483" bottom="0.39370078740157483" header="0.31496062992125984" footer="0.31496062992125984"/>
  <pageSetup paperSize="9" scale="85" orientation="landscape" horizontalDpi="4294967292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6</vt:i4>
      </vt:variant>
    </vt:vector>
  </HeadingPairs>
  <TitlesOfParts>
    <vt:vector size="12" baseType="lpstr">
      <vt:lpstr>Souhrn nákladů za stavbu</vt:lpstr>
      <vt:lpstr>1.Demontáž technologie TS1</vt:lpstr>
      <vt:lpstr>2-Úprava TS1-technilogie_M+P </vt:lpstr>
      <vt:lpstr>3-Uzemnění, elektroinstalac_M+P</vt:lpstr>
      <vt:lpstr>4-Dodávky technologie</vt:lpstr>
      <vt:lpstr>5-Doplňkový materiál</vt:lpstr>
      <vt:lpstr>'1.Demontáž technologie TS1'!Oblast_tisku</vt:lpstr>
      <vt:lpstr>'2-Úprava TS1-technilogie_M+P '!Oblast_tisku</vt:lpstr>
      <vt:lpstr>'3-Uzemnění, elektroinstalac_M+P'!Oblast_tisku</vt:lpstr>
      <vt:lpstr>'4-Dodávky technologie'!Oblast_tisku</vt:lpstr>
      <vt:lpstr>'5-Doplňkový materiál'!Oblast_tisku</vt:lpstr>
      <vt:lpstr>'Souhrn nákladů za stavbu'!Oblast_tisku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Michal Kučera</dc:creator>
  <cp:lastModifiedBy>Petr</cp:lastModifiedBy>
  <cp:lastPrinted>2022-09-11T18:54:38Z</cp:lastPrinted>
  <dcterms:created xsi:type="dcterms:W3CDTF">2015-04-16T12:30:20Z</dcterms:created>
  <dcterms:modified xsi:type="dcterms:W3CDTF">2022-11-04T08:40:23Z</dcterms:modified>
</cp:coreProperties>
</file>